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ЭтаКнига" defaultThemeVersion="124226"/>
  <bookViews>
    <workbookView xWindow="120" yWindow="120" windowWidth="9720" windowHeight="7320" tabRatio="584" activeTab="1"/>
  </bookViews>
  <sheets>
    <sheet name="ЗНЗ 2 квартал 2022 р." sheetId="1" r:id="rId1"/>
    <sheet name="ДНЗ 2 квартал 2022" sheetId="4" r:id="rId2"/>
  </sheets>
  <definedNames>
    <definedName name="_xlnm.Print_Titles" localSheetId="0">'ЗНЗ 2 квартал 2022 р.'!$2:$4</definedName>
  </definedNames>
  <calcPr calcId="124519" iterateDelta="1E-4"/>
</workbook>
</file>

<file path=xl/calcChain.xml><?xml version="1.0" encoding="utf-8"?>
<calcChain xmlns="http://schemas.openxmlformats.org/spreadsheetml/2006/main">
  <c r="M69" i="4"/>
  <c r="L69"/>
  <c r="K69"/>
  <c r="J69"/>
  <c r="I69"/>
  <c r="H69"/>
  <c r="G69"/>
  <c r="B69"/>
  <c r="J68"/>
  <c r="H68"/>
  <c r="G68"/>
  <c r="B68"/>
  <c r="A68"/>
  <c r="L67"/>
  <c r="K67"/>
  <c r="M67" s="1"/>
  <c r="I67"/>
  <c r="L66"/>
  <c r="K66"/>
  <c r="M66" s="1"/>
  <c r="I66"/>
  <c r="L65"/>
  <c r="L68" s="1"/>
  <c r="K65"/>
  <c r="M65" s="1"/>
  <c r="I65"/>
  <c r="I68" s="1"/>
  <c r="J64"/>
  <c r="H64"/>
  <c r="G64"/>
  <c r="B64"/>
  <c r="A64"/>
  <c r="L63"/>
  <c r="L64" s="1"/>
  <c r="K63"/>
  <c r="K64" s="1"/>
  <c r="I63"/>
  <c r="I64" s="1"/>
  <c r="J62"/>
  <c r="H62"/>
  <c r="G62"/>
  <c r="B62"/>
  <c r="A62"/>
  <c r="L61"/>
  <c r="K61"/>
  <c r="M61" s="1"/>
  <c r="I61"/>
  <c r="L60"/>
  <c r="K60"/>
  <c r="I60"/>
  <c r="L59"/>
  <c r="K59"/>
  <c r="M59" s="1"/>
  <c r="I59"/>
  <c r="L58"/>
  <c r="K58"/>
  <c r="I58"/>
  <c r="L57"/>
  <c r="K57"/>
  <c r="M57" s="1"/>
  <c r="I57"/>
  <c r="L56"/>
  <c r="K56"/>
  <c r="I56"/>
  <c r="L55"/>
  <c r="K55"/>
  <c r="M55" s="1"/>
  <c r="I55"/>
  <c r="L54"/>
  <c r="K54"/>
  <c r="I54"/>
  <c r="L53"/>
  <c r="K53"/>
  <c r="M53" s="1"/>
  <c r="I53"/>
  <c r="L52"/>
  <c r="K52"/>
  <c r="I52"/>
  <c r="L51"/>
  <c r="K51"/>
  <c r="M51" s="1"/>
  <c r="I51"/>
  <c r="L50"/>
  <c r="K50"/>
  <c r="I50"/>
  <c r="L49"/>
  <c r="K49"/>
  <c r="M49" s="1"/>
  <c r="I49"/>
  <c r="L48"/>
  <c r="L62" s="1"/>
  <c r="K48"/>
  <c r="I48"/>
  <c r="I62" s="1"/>
  <c r="J47"/>
  <c r="H47"/>
  <c r="G47"/>
  <c r="B47"/>
  <c r="A47"/>
  <c r="L46"/>
  <c r="K46"/>
  <c r="M46" s="1"/>
  <c r="I46"/>
  <c r="L45"/>
  <c r="K45"/>
  <c r="I45"/>
  <c r="L44"/>
  <c r="K44"/>
  <c r="K47" s="1"/>
  <c r="I44"/>
  <c r="J43"/>
  <c r="H43"/>
  <c r="G43"/>
  <c r="B43"/>
  <c r="A43"/>
  <c r="L42"/>
  <c r="L43" s="1"/>
  <c r="K42"/>
  <c r="I42"/>
  <c r="I43" s="1"/>
  <c r="J41"/>
  <c r="H41"/>
  <c r="G41"/>
  <c r="B41"/>
  <c r="A41"/>
  <c r="L40"/>
  <c r="K40"/>
  <c r="M40" s="1"/>
  <c r="I40"/>
  <c r="L39"/>
  <c r="K39"/>
  <c r="I39"/>
  <c r="L38"/>
  <c r="K38"/>
  <c r="M38" s="1"/>
  <c r="I38"/>
  <c r="L37"/>
  <c r="K37"/>
  <c r="I37"/>
  <c r="L36"/>
  <c r="K36"/>
  <c r="M36" s="1"/>
  <c r="I36"/>
  <c r="L35"/>
  <c r="K35"/>
  <c r="I35"/>
  <c r="L34"/>
  <c r="K34"/>
  <c r="M34" s="1"/>
  <c r="I34"/>
  <c r="L33"/>
  <c r="K33"/>
  <c r="I33"/>
  <c r="L32"/>
  <c r="K32"/>
  <c r="M32" s="1"/>
  <c r="I32"/>
  <c r="L31"/>
  <c r="K31"/>
  <c r="I31"/>
  <c r="L30"/>
  <c r="K30"/>
  <c r="M30" s="1"/>
  <c r="I30"/>
  <c r="L29"/>
  <c r="K29"/>
  <c r="I29"/>
  <c r="L28"/>
  <c r="K28"/>
  <c r="M28" s="1"/>
  <c r="I28"/>
  <c r="L27"/>
  <c r="K27"/>
  <c r="I27"/>
  <c r="L26"/>
  <c r="K26"/>
  <c r="M26" s="1"/>
  <c r="I26"/>
  <c r="L25"/>
  <c r="K25"/>
  <c r="M25" s="1"/>
  <c r="I25"/>
  <c r="L24"/>
  <c r="K24"/>
  <c r="M24" s="1"/>
  <c r="I24"/>
  <c r="L23"/>
  <c r="K23"/>
  <c r="I23"/>
  <c r="L22"/>
  <c r="K22"/>
  <c r="M22" s="1"/>
  <c r="I22"/>
  <c r="L21"/>
  <c r="K21"/>
  <c r="I21"/>
  <c r="L20"/>
  <c r="K20"/>
  <c r="M20" s="1"/>
  <c r="I20"/>
  <c r="L19"/>
  <c r="K19"/>
  <c r="I19"/>
  <c r="L18"/>
  <c r="K18"/>
  <c r="M18" s="1"/>
  <c r="I18"/>
  <c r="L17"/>
  <c r="K17"/>
  <c r="I17"/>
  <c r="L16"/>
  <c r="K16"/>
  <c r="M16" s="1"/>
  <c r="I16"/>
  <c r="L15"/>
  <c r="K15"/>
  <c r="I15"/>
  <c r="L14"/>
  <c r="K14"/>
  <c r="M14" s="1"/>
  <c r="I14"/>
  <c r="L13"/>
  <c r="K13"/>
  <c r="M13" s="1"/>
  <c r="I13"/>
  <c r="L12"/>
  <c r="L41" s="1"/>
  <c r="K12"/>
  <c r="K41" s="1"/>
  <c r="I12"/>
  <c r="I41" s="1"/>
  <c r="J11"/>
  <c r="H11"/>
  <c r="G11"/>
  <c r="B11"/>
  <c r="A11"/>
  <c r="L10"/>
  <c r="K10"/>
  <c r="I10"/>
  <c r="L9"/>
  <c r="K9"/>
  <c r="M9" s="1"/>
  <c r="I9"/>
  <c r="L8"/>
  <c r="K8"/>
  <c r="I8"/>
  <c r="L7"/>
  <c r="K7"/>
  <c r="M7" s="1"/>
  <c r="I7"/>
  <c r="L6"/>
  <c r="K6"/>
  <c r="I6"/>
  <c r="L5"/>
  <c r="L11" s="1"/>
  <c r="K5"/>
  <c r="M5" s="1"/>
  <c r="I5"/>
  <c r="I11" s="1"/>
  <c r="M6" l="1"/>
  <c r="M8"/>
  <c r="M10"/>
  <c r="M42"/>
  <c r="M43" s="1"/>
  <c r="I47"/>
  <c r="L47"/>
  <c r="M45"/>
  <c r="M11"/>
  <c r="M15"/>
  <c r="M17"/>
  <c r="M19"/>
  <c r="M21"/>
  <c r="M23"/>
  <c r="M27"/>
  <c r="M29"/>
  <c r="M31"/>
  <c r="M33"/>
  <c r="M35"/>
  <c r="M37"/>
  <c r="M39"/>
  <c r="M48"/>
  <c r="M50"/>
  <c r="M52"/>
  <c r="M54"/>
  <c r="M56"/>
  <c r="M58"/>
  <c r="M60"/>
  <c r="M68"/>
  <c r="K11"/>
  <c r="M12"/>
  <c r="M41" s="1"/>
  <c r="K43"/>
  <c r="M44"/>
  <c r="M47" s="1"/>
  <c r="K62"/>
  <c r="M63"/>
  <c r="M64" s="1"/>
  <c r="K68"/>
  <c r="M62" l="1"/>
  <c r="B24" i="1" l="1"/>
  <c r="H34"/>
  <c r="G34"/>
  <c r="J19"/>
  <c r="H19"/>
  <c r="G19"/>
  <c r="B19"/>
  <c r="L18"/>
  <c r="L19" s="1"/>
  <c r="K18"/>
  <c r="K19" s="1"/>
  <c r="I18"/>
  <c r="I19" s="1"/>
  <c r="H17"/>
  <c r="J17"/>
  <c r="G17"/>
  <c r="B17"/>
  <c r="I10"/>
  <c r="K10"/>
  <c r="L10"/>
  <c r="M10" s="1"/>
  <c r="I11"/>
  <c r="K11"/>
  <c r="L11"/>
  <c r="I12"/>
  <c r="K12"/>
  <c r="L12"/>
  <c r="M12" s="1"/>
  <c r="I13"/>
  <c r="K13"/>
  <c r="L13"/>
  <c r="I14"/>
  <c r="K14"/>
  <c r="L14"/>
  <c r="M14" s="1"/>
  <c r="I15"/>
  <c r="K15"/>
  <c r="L15"/>
  <c r="I16"/>
  <c r="K16"/>
  <c r="L16"/>
  <c r="M16" s="1"/>
  <c r="J8"/>
  <c r="H8"/>
  <c r="G8"/>
  <c r="B8"/>
  <c r="G21"/>
  <c r="G23"/>
  <c r="G26"/>
  <c r="H21"/>
  <c r="H23"/>
  <c r="H26"/>
  <c r="I27"/>
  <c r="I28"/>
  <c r="I29"/>
  <c r="I30"/>
  <c r="I31"/>
  <c r="I32"/>
  <c r="I33"/>
  <c r="I5"/>
  <c r="I8" s="1"/>
  <c r="I9"/>
  <c r="I20"/>
  <c r="I21" s="1"/>
  <c r="I22"/>
  <c r="I23" s="1"/>
  <c r="I24"/>
  <c r="I25"/>
  <c r="J21"/>
  <c r="J23"/>
  <c r="J26"/>
  <c r="J34"/>
  <c r="K27"/>
  <c r="K28"/>
  <c r="K29"/>
  <c r="K30"/>
  <c r="K31"/>
  <c r="K32"/>
  <c r="K33"/>
  <c r="K5"/>
  <c r="K8" s="1"/>
  <c r="K9"/>
  <c r="K17" s="1"/>
  <c r="K20"/>
  <c r="K21" s="1"/>
  <c r="K22"/>
  <c r="K23" s="1"/>
  <c r="K24"/>
  <c r="K25"/>
  <c r="K26" s="1"/>
  <c r="L27"/>
  <c r="L28"/>
  <c r="L29"/>
  <c r="L30"/>
  <c r="M30" s="1"/>
  <c r="L31"/>
  <c r="L32"/>
  <c r="L33"/>
  <c r="L5"/>
  <c r="L8" s="1"/>
  <c r="L9"/>
  <c r="L17" s="1"/>
  <c r="L20"/>
  <c r="L21" s="1"/>
  <c r="L22"/>
  <c r="L23" s="1"/>
  <c r="L24"/>
  <c r="L25"/>
  <c r="M28"/>
  <c r="M32"/>
  <c r="B21"/>
  <c r="B23"/>
  <c r="B26"/>
  <c r="B34"/>
  <c r="H35" l="1"/>
  <c r="L26"/>
  <c r="G35"/>
  <c r="J35"/>
  <c r="B35"/>
  <c r="M33"/>
  <c r="M31"/>
  <c r="M29"/>
  <c r="K34"/>
  <c r="K35" s="1"/>
  <c r="I17"/>
  <c r="M18"/>
  <c r="M19" s="1"/>
  <c r="M15"/>
  <c r="M13"/>
  <c r="M11"/>
  <c r="M24"/>
  <c r="I26"/>
  <c r="M25"/>
  <c r="M26" s="1"/>
  <c r="I34"/>
  <c r="L34"/>
  <c r="L35" s="1"/>
  <c r="M22"/>
  <c r="M23" s="1"/>
  <c r="M20"/>
  <c r="M21" s="1"/>
  <c r="M9"/>
  <c r="M17" s="1"/>
  <c r="M5"/>
  <c r="M8" s="1"/>
  <c r="M27"/>
  <c r="M34" s="1"/>
  <c r="I35" l="1"/>
  <c r="M35"/>
</calcChain>
</file>

<file path=xl/sharedStrings.xml><?xml version="1.0" encoding="utf-8"?>
<sst xmlns="http://schemas.openxmlformats.org/spreadsheetml/2006/main" count="273" uniqueCount="132">
  <si>
    <t>Установа</t>
  </si>
  <si>
    <t>надійшло</t>
  </si>
  <si>
    <t>використано</t>
  </si>
  <si>
    <t>кошти</t>
  </si>
  <si>
    <t>майно</t>
  </si>
  <si>
    <t>Роботи та послуги</t>
  </si>
  <si>
    <t>Всього</t>
  </si>
  <si>
    <t>Сума</t>
  </si>
  <si>
    <t>Найменування</t>
  </si>
  <si>
    <t>од.в.</t>
  </si>
  <si>
    <t>Кіл-сть</t>
  </si>
  <si>
    <t>сума</t>
  </si>
  <si>
    <t>Виконавець</t>
  </si>
  <si>
    <t>шт.</t>
  </si>
  <si>
    <t>аудиторія, клас</t>
  </si>
  <si>
    <t>шт</t>
  </si>
  <si>
    <t>аудиторія, клас, групи</t>
  </si>
  <si>
    <t>Х</t>
  </si>
  <si>
    <t>ЗОШ № 35</t>
  </si>
  <si>
    <t>Разом по ЗОШ №35:</t>
  </si>
  <si>
    <t>Ліцей № 25</t>
  </si>
  <si>
    <t>Разом по ліцею №25:</t>
  </si>
  <si>
    <t>Всього:</t>
  </si>
  <si>
    <t>Поливяненко В.В.</t>
  </si>
  <si>
    <t>Житомирський міський колегіум</t>
  </si>
  <si>
    <t>Разом по ЖМК:</t>
  </si>
  <si>
    <t>Інформація про надходження та використання з спеціального фонду  благодійних коштів   та майна за I квартал 2022 року по                                                                           Департаменту освіти Житомирської міської ради</t>
  </si>
  <si>
    <t>посл.</t>
  </si>
  <si>
    <t>Художня література</t>
  </si>
  <si>
    <t>ЗОШ № 7</t>
  </si>
  <si>
    <t>ЗОШ №7</t>
  </si>
  <si>
    <t>ноутбук</t>
  </si>
  <si>
    <t>комп"ютер</t>
  </si>
  <si>
    <t>вогнегасник</t>
  </si>
  <si>
    <t>Разом по ЗОШ №7:</t>
  </si>
  <si>
    <t>ЗОШ № 8</t>
  </si>
  <si>
    <t>Разом по ЗОШ №8:</t>
  </si>
  <si>
    <t>бібліотека</t>
  </si>
  <si>
    <t>Стелаж двойний 2100*300*1600</t>
  </si>
  <si>
    <t>Стенд "Раціональне харчування"</t>
  </si>
  <si>
    <t>Література тимчасового користування</t>
  </si>
  <si>
    <t>приймальна</t>
  </si>
  <si>
    <t xml:space="preserve">Замок </t>
  </si>
  <si>
    <t>Ножовка</t>
  </si>
  <si>
    <t>Підкормка для рослин</t>
  </si>
  <si>
    <t>ЗОШ № 10</t>
  </si>
  <si>
    <t>Разом по ЗОШ №10:</t>
  </si>
  <si>
    <t>ЗОШ № 26</t>
  </si>
  <si>
    <t>Разом по ЗОШ №26:</t>
  </si>
  <si>
    <t>8 клас</t>
  </si>
  <si>
    <t>Перфобіндер "IBINDA-12" та витратні матеріали обкладенки та пружинки</t>
  </si>
  <si>
    <t>1-4,  10 клас</t>
  </si>
  <si>
    <t>Ремонт криші</t>
  </si>
  <si>
    <t>художня література</t>
  </si>
  <si>
    <t>5- класи</t>
  </si>
  <si>
    <t>стілець учнівський</t>
  </si>
  <si>
    <t>облаштування газонів</t>
  </si>
  <si>
    <t>Інформація про надходження та використання з спеціального фонду  благодійних коштів   та майна за 2  квартал 2022 року Департаменту освіти Житомирської міської ради</t>
  </si>
  <si>
    <t xml:space="preserve">Надійшло </t>
  </si>
  <si>
    <t xml:space="preserve">Використано </t>
  </si>
  <si>
    <t>благо-дійні кошти</t>
  </si>
  <si>
    <t>безкоштовно отримане майно</t>
  </si>
  <si>
    <t>безкоштовно надані роботи та послуги</t>
  </si>
  <si>
    <t>ДНЗ 33</t>
  </si>
  <si>
    <t>ЖДНЗ</t>
  </si>
  <si>
    <t>парта одинарна</t>
  </si>
  <si>
    <t>столи дитячі</t>
  </si>
  <si>
    <t>тимчасове укриття підвального приміщення</t>
  </si>
  <si>
    <t>Матрац</t>
  </si>
  <si>
    <t>одноразовий посуд</t>
  </si>
  <si>
    <t>плед</t>
  </si>
  <si>
    <t>ДНЗ №39</t>
  </si>
  <si>
    <t>ст. лог №2</t>
  </si>
  <si>
    <t>Мозаїка</t>
  </si>
  <si>
    <t>Тойз магніти</t>
  </si>
  <si>
    <t>Вчимося рахувати(настільна  гра)</t>
  </si>
  <si>
    <t>Електронний конструктор</t>
  </si>
  <si>
    <t>Дитячий заклад</t>
  </si>
  <si>
    <t>Міксер - тістоміс</t>
  </si>
  <si>
    <t>Кастрюля 2,8л з кр нерж</t>
  </si>
  <si>
    <t>Кастрюля нерж 1,5л з кр</t>
  </si>
  <si>
    <t>Відро нерж 10л без кр</t>
  </si>
  <si>
    <t>Друшляк нерж</t>
  </si>
  <si>
    <t>Молоток кулінарний</t>
  </si>
  <si>
    <t>Ложка для гарніра</t>
  </si>
  <si>
    <t>Миска нерж</t>
  </si>
  <si>
    <t>Тертка 4-х гранна</t>
  </si>
  <si>
    <t>Магнітна планка</t>
  </si>
  <si>
    <t>старша гр</t>
  </si>
  <si>
    <t>Об’ємні геометричні фігури</t>
  </si>
  <si>
    <t>Н-р свійських тварин</t>
  </si>
  <si>
    <t>н-р</t>
  </si>
  <si>
    <t>Н-р тварин Африки</t>
  </si>
  <si>
    <t>Конструктор «Зооблок»</t>
  </si>
  <si>
    <t>Конструктор «Квадратики»</t>
  </si>
  <si>
    <t>Плівка для ламінування</t>
  </si>
  <si>
    <t>уп</t>
  </si>
  <si>
    <t>Чашки</t>
  </si>
  <si>
    <t>Вишня заморожена</t>
  </si>
  <si>
    <t>кг</t>
  </si>
  <si>
    <t>Гарбуз</t>
  </si>
  <si>
    <t>Капуста цвітна морожена</t>
  </si>
  <si>
    <t>Сочевиця</t>
  </si>
  <si>
    <t>Слива заморожена</t>
  </si>
  <si>
    <t>Сухофрукти</t>
  </si>
  <si>
    <t>Пледи синтетичні різні  б/в</t>
  </si>
  <si>
    <t>ДНЗ №42</t>
  </si>
  <si>
    <t>Заклад</t>
  </si>
  <si>
    <t>ЖДНЗ№44</t>
  </si>
  <si>
    <t>група "Росинка"</t>
  </si>
  <si>
    <t>Водонагрівач на 80л.</t>
  </si>
  <si>
    <t>група "Перлинка"</t>
  </si>
  <si>
    <t>Друшлак</t>
  </si>
  <si>
    <t>ДНЗ №49</t>
  </si>
  <si>
    <t>Стіл з полицями</t>
  </si>
  <si>
    <t>Костюм Діда Мороза</t>
  </si>
  <si>
    <t>Костюм Ам Ням</t>
  </si>
  <si>
    <t>Костюм Зима</t>
  </si>
  <si>
    <t>Корона Зима</t>
  </si>
  <si>
    <t>Корона Цукерок</t>
  </si>
  <si>
    <t>Колонка</t>
  </si>
  <si>
    <t>Мітелефон</t>
  </si>
  <si>
    <t>Чайник</t>
  </si>
  <si>
    <t>Клавесини</t>
  </si>
  <si>
    <t>Група</t>
  </si>
  <si>
    <t>Столи дит</t>
  </si>
  <si>
    <t>Столи шкільні</t>
  </si>
  <si>
    <t>Стільці шкільні</t>
  </si>
  <si>
    <t>ЦРД № 53</t>
  </si>
  <si>
    <t>ЦРД 69</t>
  </si>
  <si>
    <t>Разом</t>
  </si>
  <si>
    <t>Виконавець Кухар Є.Г.</t>
  </si>
</sst>
</file>

<file path=xl/styles.xml><?xml version="1.0" encoding="utf-8"?>
<styleSheet xmlns="http://schemas.openxmlformats.org/spreadsheetml/2006/main">
  <numFmts count="1">
    <numFmt numFmtId="164" formatCode="#,##0.0"/>
  </numFmts>
  <fonts count="39">
    <font>
      <sz val="10"/>
      <name val="Arial"/>
    </font>
    <font>
      <sz val="10"/>
      <name val="Arial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indexed="55"/>
      <name val="Times New Roman"/>
      <family val="1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color rgb="FF0061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5" fillId="0" borderId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32" fillId="26" borderId="0" applyNumberFormat="0" applyBorder="0" applyAlignment="0" applyProtection="0"/>
  </cellStyleXfs>
  <cellXfs count="218">
    <xf numFmtId="0" fontId="0" fillId="0" borderId="0" xfId="0"/>
    <xf numFmtId="0" fontId="23" fillId="0" borderId="0" xfId="0" applyFont="1"/>
    <xf numFmtId="2" fontId="23" fillId="0" borderId="10" xfId="0" applyNumberFormat="1" applyFont="1" applyBorder="1" applyAlignment="1">
      <alignment horizontal="center"/>
    </xf>
    <xf numFmtId="0" fontId="23" fillId="0" borderId="10" xfId="0" applyNumberFormat="1" applyFont="1" applyBorder="1" applyAlignment="1">
      <alignment horizontal="left" vertical="center" wrapText="1"/>
    </xf>
    <xf numFmtId="0" fontId="21" fillId="0" borderId="11" xfId="0" applyNumberFormat="1" applyFont="1" applyBorder="1" applyAlignment="1">
      <alignment horizontal="center" vertical="center"/>
    </xf>
    <xf numFmtId="2" fontId="21" fillId="0" borderId="11" xfId="0" applyNumberFormat="1" applyFont="1" applyBorder="1" applyAlignment="1">
      <alignment horizontal="center" vertical="center"/>
    </xf>
    <xf numFmtId="2" fontId="21" fillId="0" borderId="12" xfId="0" applyNumberFormat="1" applyFont="1" applyBorder="1" applyAlignment="1">
      <alignment horizontal="center" vertical="center"/>
    </xf>
    <xf numFmtId="0" fontId="23" fillId="0" borderId="10" xfId="0" applyNumberFormat="1" applyFont="1" applyBorder="1" applyAlignment="1">
      <alignment horizontal="center"/>
    </xf>
    <xf numFmtId="0" fontId="22" fillId="0" borderId="10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Fill="1" applyAlignment="1">
      <alignment horizontal="center"/>
    </xf>
    <xf numFmtId="2" fontId="22" fillId="0" borderId="13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Alignment="1">
      <alignment horizontal="center"/>
    </xf>
    <xf numFmtId="2" fontId="21" fillId="24" borderId="10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Fill="1" applyBorder="1" applyAlignment="1">
      <alignment horizontal="center" vertical="center" wrapText="1"/>
    </xf>
    <xf numFmtId="2" fontId="21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164" fontId="21" fillId="0" borderId="10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23" fillId="0" borderId="10" xfId="0" applyNumberFormat="1" applyFont="1" applyBorder="1" applyAlignment="1">
      <alignment horizontal="center" vertical="center" wrapText="1"/>
    </xf>
    <xf numFmtId="0" fontId="23" fillId="0" borderId="10" xfId="0" applyNumberFormat="1" applyFont="1" applyFill="1" applyBorder="1" applyAlignment="1">
      <alignment horizontal="center" vertical="center" wrapText="1"/>
    </xf>
    <xf numFmtId="2" fontId="21" fillId="0" borderId="10" xfId="0" applyNumberFormat="1" applyFont="1" applyBorder="1" applyAlignment="1">
      <alignment horizontal="center" vertical="center" wrapText="1"/>
    </xf>
    <xf numFmtId="0" fontId="23" fillId="0" borderId="14" xfId="0" applyNumberFormat="1" applyFont="1" applyBorder="1" applyAlignment="1">
      <alignment horizontal="center"/>
    </xf>
    <xf numFmtId="2" fontId="23" fillId="0" borderId="13" xfId="0" applyNumberFormat="1" applyFont="1" applyBorder="1" applyAlignment="1">
      <alignment horizontal="center"/>
    </xf>
    <xf numFmtId="0" fontId="23" fillId="0" borderId="15" xfId="0" applyNumberFormat="1" applyFont="1" applyBorder="1" applyAlignment="1">
      <alignment horizontal="center"/>
    </xf>
    <xf numFmtId="2" fontId="23" fillId="0" borderId="15" xfId="0" applyNumberFormat="1" applyFont="1" applyBorder="1" applyAlignment="1">
      <alignment horizontal="center"/>
    </xf>
    <xf numFmtId="4" fontId="21" fillId="0" borderId="10" xfId="0" applyNumberFormat="1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23" fillId="0" borderId="10" xfId="0" applyNumberFormat="1" applyFont="1" applyBorder="1" applyAlignment="1">
      <alignment horizontal="left"/>
    </xf>
    <xf numFmtId="2" fontId="23" fillId="0" borderId="16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3" fillId="0" borderId="0" xfId="0" applyNumberFormat="1" applyFont="1" applyAlignment="1">
      <alignment horizontal="left" vertical="center" wrapText="1"/>
    </xf>
    <xf numFmtId="0" fontId="23" fillId="24" borderId="0" xfId="0" applyFont="1" applyFill="1" applyAlignment="1">
      <alignment horizontal="left" vertical="center" wrapText="1"/>
    </xf>
    <xf numFmtId="0" fontId="21" fillId="0" borderId="17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3" fillId="25" borderId="0" xfId="0" applyNumberFormat="1" applyFont="1" applyFill="1" applyBorder="1" applyAlignment="1">
      <alignment horizontal="left" vertical="center" wrapText="1"/>
    </xf>
    <xf numFmtId="0" fontId="23" fillId="0" borderId="17" xfId="0" applyNumberFormat="1" applyFont="1" applyBorder="1" applyAlignment="1">
      <alignment horizontal="left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2" fontId="29" fillId="24" borderId="10" xfId="0" applyNumberFormat="1" applyFont="1" applyFill="1" applyBorder="1" applyAlignment="1">
      <alignment horizontal="center" vertical="center" wrapText="1"/>
    </xf>
    <xf numFmtId="4" fontId="29" fillId="24" borderId="10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Fill="1" applyAlignment="1">
      <alignment horizontal="left" vertical="center" wrapText="1"/>
    </xf>
    <xf numFmtId="0" fontId="23" fillId="0" borderId="0" xfId="0" applyNumberFormat="1" applyFont="1" applyFill="1" applyBorder="1" applyAlignment="1">
      <alignment horizontal="left" vertical="center" wrapText="1"/>
    </xf>
    <xf numFmtId="0" fontId="23" fillId="0" borderId="0" xfId="0" applyNumberFormat="1" applyFont="1" applyFill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left" vertical="center" wrapText="1"/>
    </xf>
    <xf numFmtId="0" fontId="21" fillId="0" borderId="18" xfId="0" applyNumberFormat="1" applyFont="1" applyFill="1" applyBorder="1" applyAlignment="1">
      <alignment horizontal="left" vertical="center" wrapText="1"/>
    </xf>
    <xf numFmtId="2" fontId="21" fillId="0" borderId="16" xfId="0" applyNumberFormat="1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center" vertical="center" wrapText="1"/>
    </xf>
    <xf numFmtId="4" fontId="21" fillId="0" borderId="16" xfId="0" applyNumberFormat="1" applyFont="1" applyFill="1" applyBorder="1" applyAlignment="1">
      <alignment horizontal="center" vertical="center" wrapText="1"/>
    </xf>
    <xf numFmtId="0" fontId="21" fillId="0" borderId="14" xfId="0" applyNumberFormat="1" applyFont="1" applyBorder="1" applyAlignment="1">
      <alignment horizontal="left" vertical="center" wrapText="1"/>
    </xf>
    <xf numFmtId="2" fontId="23" fillId="0" borderId="13" xfId="0" applyNumberFormat="1" applyFont="1" applyBorder="1" applyAlignment="1">
      <alignment horizontal="center" vertical="center" wrapText="1"/>
    </xf>
    <xf numFmtId="2" fontId="21" fillId="24" borderId="13" xfId="0" applyNumberFormat="1" applyFont="1" applyFill="1" applyBorder="1" applyAlignment="1">
      <alignment horizontal="center" vertical="center" wrapText="1"/>
    </xf>
    <xf numFmtId="4" fontId="29" fillId="24" borderId="13" xfId="0" applyNumberFormat="1" applyFont="1" applyFill="1" applyBorder="1" applyAlignment="1">
      <alignment horizontal="center" vertical="center" wrapText="1"/>
    </xf>
    <xf numFmtId="2" fontId="29" fillId="24" borderId="13" xfId="0" applyNumberFormat="1" applyFont="1" applyFill="1" applyBorder="1" applyAlignment="1">
      <alignment horizontal="center" vertical="center" wrapText="1"/>
    </xf>
    <xf numFmtId="4" fontId="21" fillId="24" borderId="13" xfId="0" applyNumberFormat="1" applyFont="1" applyFill="1" applyBorder="1" applyAlignment="1">
      <alignment horizontal="center" vertical="center" wrapText="1"/>
    </xf>
    <xf numFmtId="0" fontId="21" fillId="24" borderId="14" xfId="0" applyNumberFormat="1" applyFont="1" applyFill="1" applyBorder="1" applyAlignment="1">
      <alignment horizontal="left" vertical="center" wrapText="1"/>
    </xf>
    <xf numFmtId="2" fontId="21" fillId="24" borderId="11" xfId="0" applyNumberFormat="1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left" vertical="center" wrapText="1"/>
    </xf>
    <xf numFmtId="0" fontId="23" fillId="24" borderId="11" xfId="0" applyFont="1" applyFill="1" applyBorder="1" applyAlignment="1">
      <alignment horizontal="center" vertical="center" wrapText="1"/>
    </xf>
    <xf numFmtId="4" fontId="21" fillId="24" borderId="11" xfId="0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0" xfId="0" applyFont="1" applyBorder="1"/>
    <xf numFmtId="0" fontId="23" fillId="24" borderId="10" xfId="0" applyFont="1" applyFill="1" applyBorder="1" applyAlignment="1">
      <alignment vertical="center" wrapText="1"/>
    </xf>
    <xf numFmtId="0" fontId="23" fillId="0" borderId="10" xfId="0" applyNumberFormat="1" applyFont="1" applyBorder="1" applyAlignment="1">
      <alignment vertical="center" wrapText="1"/>
    </xf>
    <xf numFmtId="0" fontId="23" fillId="24" borderId="11" xfId="0" applyFont="1" applyFill="1" applyBorder="1" applyAlignment="1">
      <alignment vertical="center" wrapText="1"/>
    </xf>
    <xf numFmtId="0" fontId="23" fillId="0" borderId="16" xfId="0" applyFont="1" applyFill="1" applyBorder="1" applyAlignment="1">
      <alignment vertical="center" wrapText="1"/>
    </xf>
    <xf numFmtId="0" fontId="23" fillId="0" borderId="10" xfId="0" applyNumberFormat="1" applyFont="1" applyBorder="1" applyAlignment="1">
      <alignment wrapText="1"/>
    </xf>
    <xf numFmtId="0" fontId="21" fillId="0" borderId="11" xfId="0" applyNumberFormat="1" applyFont="1" applyBorder="1" applyAlignment="1">
      <alignment horizontal="center" vertical="center" wrapText="1"/>
    </xf>
    <xf numFmtId="0" fontId="21" fillId="0" borderId="11" xfId="0" applyNumberFormat="1" applyFont="1" applyFill="1" applyBorder="1" applyAlignment="1">
      <alignment horizontal="left" vertical="center" wrapText="1"/>
    </xf>
    <xf numFmtId="0" fontId="23" fillId="0" borderId="17" xfId="0" applyNumberFormat="1" applyFont="1" applyBorder="1" applyAlignment="1">
      <alignment horizontal="center" vertical="center" wrapText="1"/>
    </xf>
    <xf numFmtId="0" fontId="23" fillId="0" borderId="25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left" vertical="center" wrapText="1"/>
    </xf>
    <xf numFmtId="0" fontId="23" fillId="0" borderId="16" xfId="0" applyNumberFormat="1" applyFont="1" applyBorder="1" applyAlignment="1">
      <alignment vertical="center" wrapText="1"/>
    </xf>
    <xf numFmtId="2" fontId="23" fillId="0" borderId="26" xfId="0" applyNumberFormat="1" applyFont="1" applyBorder="1" applyAlignment="1">
      <alignment horizontal="center" vertical="center" wrapText="1"/>
    </xf>
    <xf numFmtId="0" fontId="23" fillId="0" borderId="15" xfId="0" applyNumberFormat="1" applyFont="1" applyBorder="1" applyAlignment="1">
      <alignment horizontal="center" vertical="center" wrapText="1"/>
    </xf>
    <xf numFmtId="0" fontId="23" fillId="0" borderId="14" xfId="0" applyNumberFormat="1" applyFont="1" applyBorder="1" applyAlignment="1">
      <alignment horizontal="center" vertical="center" wrapText="1"/>
    </xf>
    <xf numFmtId="2" fontId="23" fillId="0" borderId="15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4" xfId="0" applyNumberFormat="1" applyFont="1" applyFill="1" applyBorder="1" applyAlignment="1">
      <alignment horizontal="left" vertical="center" wrapText="1"/>
    </xf>
    <xf numFmtId="0" fontId="21" fillId="24" borderId="27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/>
    </xf>
    <xf numFmtId="0" fontId="23" fillId="0" borderId="29" xfId="0" applyFont="1" applyBorder="1"/>
    <xf numFmtId="0" fontId="27" fillId="0" borderId="10" xfId="0" applyFont="1" applyBorder="1" applyAlignment="1">
      <alignment horizontal="center"/>
    </xf>
    <xf numFmtId="4" fontId="23" fillId="0" borderId="10" xfId="0" applyNumberFormat="1" applyFont="1" applyBorder="1" applyAlignment="1">
      <alignment horizontal="center" vertical="center"/>
    </xf>
    <xf numFmtId="0" fontId="30" fillId="0" borderId="10" xfId="0" applyNumberFormat="1" applyFont="1" applyBorder="1" applyAlignment="1">
      <alignment horizontal="left" vertical="center"/>
    </xf>
    <xf numFmtId="0" fontId="31" fillId="0" borderId="10" xfId="0" applyNumberFormat="1" applyFont="1" applyBorder="1" applyAlignment="1">
      <alignment horizontal="center" vertical="center"/>
    </xf>
    <xf numFmtId="0" fontId="28" fillId="0" borderId="10" xfId="0" applyNumberFormat="1" applyFont="1" applyBorder="1" applyAlignment="1">
      <alignment horizontal="center" vertical="center"/>
    </xf>
    <xf numFmtId="2" fontId="28" fillId="0" borderId="10" xfId="0" applyNumberFormat="1" applyFont="1" applyBorder="1" applyAlignment="1">
      <alignment horizontal="center" vertical="center"/>
    </xf>
    <xf numFmtId="0" fontId="30" fillId="0" borderId="10" xfId="0" applyNumberFormat="1" applyFont="1" applyBorder="1" applyAlignment="1">
      <alignment horizontal="left"/>
    </xf>
    <xf numFmtId="0" fontId="28" fillId="0" borderId="1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0" xfId="0" applyNumberFormat="1" applyFont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/>
    </xf>
    <xf numFmtId="2" fontId="24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31" fillId="0" borderId="10" xfId="0" applyNumberFormat="1" applyFont="1" applyBorder="1" applyAlignment="1">
      <alignment horizontal="center"/>
    </xf>
    <xf numFmtId="0" fontId="33" fillId="0" borderId="17" xfId="0" applyNumberFormat="1" applyFont="1" applyFill="1" applyBorder="1" applyAlignment="1">
      <alignment horizontal="center" vertical="center" wrapText="1"/>
    </xf>
    <xf numFmtId="2" fontId="21" fillId="0" borderId="13" xfId="0" applyNumberFormat="1" applyFont="1" applyFill="1" applyBorder="1" applyAlignment="1">
      <alignment horizontal="center" vertical="center" wrapText="1"/>
    </xf>
    <xf numFmtId="0" fontId="21" fillId="0" borderId="10" xfId="0" applyNumberFormat="1" applyFont="1" applyFill="1" applyBorder="1" applyAlignment="1">
      <alignment horizontal="center" vertical="center" wrapText="1"/>
    </xf>
    <xf numFmtId="2" fontId="21" fillId="0" borderId="25" xfId="0" applyNumberFormat="1" applyFont="1" applyBorder="1" applyAlignment="1">
      <alignment horizontal="center" vertical="center"/>
    </xf>
    <xf numFmtId="0" fontId="21" fillId="0" borderId="11" xfId="0" applyNumberFormat="1" applyFont="1" applyFill="1" applyBorder="1" applyAlignment="1">
      <alignment horizontal="center" vertical="center" wrapText="1"/>
    </xf>
    <xf numFmtId="2" fontId="21" fillId="0" borderId="38" xfId="0" applyNumberFormat="1" applyFont="1" applyBorder="1" applyAlignment="1">
      <alignment horizontal="center" vertical="center"/>
    </xf>
    <xf numFmtId="0" fontId="21" fillId="0" borderId="39" xfId="0" applyNumberFormat="1" applyFont="1" applyBorder="1" applyAlignment="1">
      <alignment horizontal="center" vertical="center"/>
    </xf>
    <xf numFmtId="4" fontId="34" fillId="0" borderId="40" xfId="0" applyNumberFormat="1" applyFont="1" applyBorder="1" applyAlignment="1">
      <alignment horizontal="center" vertical="center"/>
    </xf>
    <xf numFmtId="0" fontId="34" fillId="0" borderId="16" xfId="0" applyFont="1" applyBorder="1" applyAlignment="1">
      <alignment vertical="center"/>
    </xf>
    <xf numFmtId="2" fontId="34" fillId="0" borderId="16" xfId="0" applyNumberFormat="1" applyFont="1" applyBorder="1" applyAlignment="1">
      <alignment horizontal="left" vertical="center" wrapText="1"/>
    </xf>
    <xf numFmtId="0" fontId="34" fillId="0" borderId="16" xfId="0" applyFont="1" applyBorder="1" applyAlignment="1">
      <alignment horizontal="center" vertical="center"/>
    </xf>
    <xf numFmtId="0" fontId="34" fillId="0" borderId="16" xfId="0" applyNumberFormat="1" applyFont="1" applyBorder="1" applyAlignment="1">
      <alignment horizontal="center" vertical="center"/>
    </xf>
    <xf numFmtId="4" fontId="26" fillId="0" borderId="16" xfId="0" applyNumberFormat="1" applyFont="1" applyBorder="1" applyAlignment="1">
      <alignment horizontal="center" vertical="center"/>
    </xf>
    <xf numFmtId="4" fontId="35" fillId="0" borderId="26" xfId="0" applyNumberFormat="1" applyFont="1" applyBorder="1" applyAlignment="1">
      <alignment horizontal="center" vertical="center"/>
    </xf>
    <xf numFmtId="4" fontId="26" fillId="0" borderId="40" xfId="0" applyNumberFormat="1" applyFont="1" applyBorder="1" applyAlignment="1">
      <alignment horizontal="center" vertical="center"/>
    </xf>
    <xf numFmtId="4" fontId="23" fillId="27" borderId="10" xfId="0" applyNumberFormat="1" applyFont="1" applyFill="1" applyBorder="1" applyAlignment="1">
      <alignment horizontal="center" vertical="center"/>
    </xf>
    <xf numFmtId="0" fontId="21" fillId="0" borderId="15" xfId="0" applyNumberFormat="1" applyFont="1" applyBorder="1" applyAlignment="1">
      <alignment horizontal="center" vertical="center"/>
    </xf>
    <xf numFmtId="4" fontId="36" fillId="0" borderId="14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vertical="center"/>
    </xf>
    <xf numFmtId="2" fontId="23" fillId="0" borderId="10" xfId="0" applyNumberFormat="1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NumberFormat="1" applyFont="1" applyBorder="1" applyAlignment="1">
      <alignment horizontal="center" vertical="center"/>
    </xf>
    <xf numFmtId="4" fontId="35" fillId="0" borderId="13" xfId="0" applyNumberFormat="1" applyFont="1" applyBorder="1" applyAlignment="1">
      <alignment horizontal="center" vertical="center"/>
    </xf>
    <xf numFmtId="4" fontId="23" fillId="0" borderId="14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distributed"/>
    </xf>
    <xf numFmtId="0" fontId="23" fillId="0" borderId="0" xfId="0" applyNumberFormat="1" applyFont="1" applyAlignment="1">
      <alignment vertical="center"/>
    </xf>
    <xf numFmtId="0" fontId="37" fillId="28" borderId="41" xfId="0" applyNumberFormat="1" applyFont="1" applyFill="1" applyBorder="1" applyAlignment="1">
      <alignment horizontal="center" vertical="center" wrapText="1"/>
    </xf>
    <xf numFmtId="4" fontId="21" fillId="28" borderId="41" xfId="0" applyNumberFormat="1" applyFont="1" applyFill="1" applyBorder="1" applyAlignment="1">
      <alignment horizontal="center" vertical="center"/>
    </xf>
    <xf numFmtId="0" fontId="21" fillId="28" borderId="28" xfId="0" applyFont="1" applyFill="1" applyBorder="1" applyAlignment="1">
      <alignment horizontal="center" vertical="center"/>
    </xf>
    <xf numFmtId="4" fontId="21" fillId="28" borderId="42" xfId="0" applyNumberFormat="1" applyFont="1" applyFill="1" applyBorder="1" applyAlignment="1">
      <alignment horizontal="center" vertical="center"/>
    </xf>
    <xf numFmtId="0" fontId="21" fillId="0" borderId="10" xfId="0" applyNumberFormat="1" applyFont="1" applyBorder="1" applyAlignment="1">
      <alignment horizontal="center" vertical="center"/>
    </xf>
    <xf numFmtId="4" fontId="34" fillId="0" borderId="14" xfId="0" applyNumberFormat="1" applyFont="1" applyBorder="1" applyAlignment="1">
      <alignment horizontal="center" vertical="center"/>
    </xf>
    <xf numFmtId="0" fontId="34" fillId="0" borderId="10" xfId="0" applyFont="1" applyBorder="1" applyAlignment="1">
      <alignment vertical="center"/>
    </xf>
    <xf numFmtId="2" fontId="34" fillId="0" borderId="10" xfId="0" applyNumberFormat="1" applyFont="1" applyBorder="1" applyAlignment="1">
      <alignment horizontal="left" vertical="center" wrapText="1"/>
    </xf>
    <xf numFmtId="0" fontId="34" fillId="0" borderId="10" xfId="0" applyFont="1" applyBorder="1" applyAlignment="1">
      <alignment horizontal="center" vertical="center"/>
    </xf>
    <xf numFmtId="0" fontId="34" fillId="0" borderId="10" xfId="0" applyNumberFormat="1" applyFont="1" applyBorder="1" applyAlignment="1">
      <alignment horizontal="center" vertical="center"/>
    </xf>
    <xf numFmtId="4" fontId="26" fillId="0" borderId="10" xfId="0" applyNumberFormat="1" applyFont="1" applyBorder="1" applyAlignment="1">
      <alignment horizontal="center" vertical="center"/>
    </xf>
    <xf numFmtId="4" fontId="26" fillId="0" borderId="14" xfId="0" applyNumberFormat="1" applyFont="1" applyBorder="1" applyAlignment="1">
      <alignment horizontal="center" vertical="center"/>
    </xf>
    <xf numFmtId="2" fontId="21" fillId="0" borderId="0" xfId="0" applyNumberFormat="1" applyFont="1" applyBorder="1" applyAlignment="1">
      <alignment horizontal="center" vertical="center"/>
    </xf>
    <xf numFmtId="0" fontId="24" fillId="0" borderId="10" xfId="0" applyFont="1" applyBorder="1"/>
    <xf numFmtId="0" fontId="24" fillId="0" borderId="10" xfId="0" applyFont="1" applyBorder="1" applyAlignment="1">
      <alignment horizontal="justify" wrapText="1"/>
    </xf>
    <xf numFmtId="0" fontId="24" fillId="0" borderId="10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wrapText="1"/>
    </xf>
    <xf numFmtId="2" fontId="24" fillId="0" borderId="10" xfId="0" applyNumberFormat="1" applyFont="1" applyBorder="1" applyAlignment="1">
      <alignment horizontal="center" wrapText="1"/>
    </xf>
    <xf numFmtId="0" fontId="24" fillId="0" borderId="43" xfId="0" applyFont="1" applyBorder="1" applyAlignment="1">
      <alignment wrapText="1"/>
    </xf>
    <xf numFmtId="4" fontId="21" fillId="27" borderId="44" xfId="0" applyNumberFormat="1" applyFont="1" applyFill="1" applyBorder="1" applyAlignment="1">
      <alignment horizontal="center" vertical="center"/>
    </xf>
    <xf numFmtId="4" fontId="23" fillId="27" borderId="14" xfId="0" applyNumberFormat="1" applyFont="1" applyFill="1" applyBorder="1" applyAlignment="1">
      <alignment horizontal="center" vertical="center"/>
    </xf>
    <xf numFmtId="4" fontId="21" fillId="27" borderId="13" xfId="0" applyNumberFormat="1" applyFont="1" applyFill="1" applyBorder="1" applyAlignment="1">
      <alignment horizontal="center" vertical="center"/>
    </xf>
    <xf numFmtId="2" fontId="21" fillId="0" borderId="34" xfId="0" applyNumberFormat="1" applyFont="1" applyBorder="1" applyAlignment="1">
      <alignment horizontal="center" vertical="center"/>
    </xf>
    <xf numFmtId="0" fontId="24" fillId="0" borderId="45" xfId="0" applyFont="1" applyBorder="1" applyAlignment="1">
      <alignment horizontal="justify" wrapText="1"/>
    </xf>
    <xf numFmtId="4" fontId="21" fillId="27" borderId="46" xfId="0" applyNumberFormat="1" applyFont="1" applyFill="1" applyBorder="1" applyAlignment="1">
      <alignment horizontal="center" vertical="center"/>
    </xf>
    <xf numFmtId="0" fontId="24" fillId="0" borderId="23" xfId="0" applyFont="1" applyBorder="1" applyAlignment="1">
      <alignment wrapText="1"/>
    </xf>
    <xf numFmtId="0" fontId="24" fillId="0" borderId="23" xfId="0" applyFont="1" applyBorder="1" applyAlignment="1">
      <alignment horizontal="center" wrapText="1"/>
    </xf>
    <xf numFmtId="0" fontId="24" fillId="0" borderId="47" xfId="0" applyFont="1" applyBorder="1" applyAlignment="1">
      <alignment horizontal="center" wrapText="1"/>
    </xf>
    <xf numFmtId="2" fontId="24" fillId="0" borderId="23" xfId="0" applyNumberFormat="1" applyFont="1" applyBorder="1" applyAlignment="1">
      <alignment horizontal="center" wrapText="1"/>
    </xf>
    <xf numFmtId="0" fontId="24" fillId="0" borderId="10" xfId="0" applyFont="1" applyBorder="1" applyAlignment="1">
      <alignment wrapText="1"/>
    </xf>
    <xf numFmtId="0" fontId="24" fillId="0" borderId="10" xfId="0" applyFont="1" applyBorder="1" applyAlignment="1">
      <alignment horizontal="center" wrapText="1"/>
    </xf>
    <xf numFmtId="0" fontId="38" fillId="0" borderId="0" xfId="0" applyFont="1"/>
    <xf numFmtId="0" fontId="38" fillId="0" borderId="10" xfId="0" applyFont="1" applyBorder="1"/>
    <xf numFmtId="2" fontId="21" fillId="27" borderId="24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1" fillId="0" borderId="16" xfId="0" applyNumberFormat="1" applyFont="1" applyBorder="1" applyAlignment="1">
      <alignment horizontal="center" vertical="center"/>
    </xf>
    <xf numFmtId="4" fontId="21" fillId="0" borderId="16" xfId="0" applyNumberFormat="1" applyFont="1" applyBorder="1" applyAlignment="1">
      <alignment horizontal="center" vertical="center"/>
    </xf>
    <xf numFmtId="0" fontId="26" fillId="0" borderId="10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4" fontId="21" fillId="0" borderId="13" xfId="0" applyNumberFormat="1" applyFont="1" applyBorder="1" applyAlignment="1">
      <alignment horizontal="center" vertical="center"/>
    </xf>
    <xf numFmtId="4" fontId="34" fillId="29" borderId="17" xfId="0" applyNumberFormat="1" applyFont="1" applyFill="1" applyBorder="1" applyAlignment="1">
      <alignment horizontal="center" vertical="center"/>
    </xf>
    <xf numFmtId="2" fontId="26" fillId="0" borderId="10" xfId="0" applyNumberFormat="1" applyFont="1" applyBorder="1" applyAlignment="1">
      <alignment horizontal="left" vertical="center" wrapText="1"/>
    </xf>
    <xf numFmtId="0" fontId="26" fillId="0" borderId="10" xfId="0" applyFont="1" applyBorder="1" applyAlignment="1">
      <alignment horizontal="center"/>
    </xf>
    <xf numFmtId="4" fontId="23" fillId="0" borderId="45" xfId="0" applyNumberFormat="1" applyFont="1" applyBorder="1" applyAlignment="1">
      <alignment horizontal="center" vertical="center"/>
    </xf>
    <xf numFmtId="4" fontId="23" fillId="0" borderId="17" xfId="0" applyNumberFormat="1" applyFont="1" applyBorder="1" applyAlignment="1">
      <alignment horizontal="center" vertical="center"/>
    </xf>
    <xf numFmtId="0" fontId="26" fillId="0" borderId="10" xfId="0" applyNumberFormat="1" applyFont="1" applyBorder="1" applyAlignment="1">
      <alignment horizontal="center" vertical="center"/>
    </xf>
    <xf numFmtId="2" fontId="26" fillId="0" borderId="10" xfId="0" applyNumberFormat="1" applyFont="1" applyBorder="1" applyAlignment="1">
      <alignment horizontal="center"/>
    </xf>
    <xf numFmtId="0" fontId="26" fillId="0" borderId="10" xfId="0" applyFont="1" applyBorder="1"/>
    <xf numFmtId="0" fontId="26" fillId="0" borderId="10" xfId="0" applyFont="1" applyBorder="1" applyAlignment="1">
      <alignment horizontal="center" vertical="center"/>
    </xf>
    <xf numFmtId="0" fontId="21" fillId="0" borderId="17" xfId="0" applyNumberFormat="1" applyFont="1" applyBorder="1" applyAlignment="1">
      <alignment horizontal="center" vertical="center"/>
    </xf>
    <xf numFmtId="4" fontId="21" fillId="0" borderId="14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/>
    </xf>
    <xf numFmtId="0" fontId="21" fillId="0" borderId="13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/>
    </xf>
    <xf numFmtId="0" fontId="21" fillId="0" borderId="26" xfId="0" applyNumberFormat="1" applyFont="1" applyBorder="1" applyAlignment="1">
      <alignment horizontal="center" vertical="center"/>
    </xf>
    <xf numFmtId="0" fontId="35" fillId="0" borderId="16" xfId="0" applyFont="1" applyBorder="1" applyAlignment="1">
      <alignment horizontal="left" vertical="center"/>
    </xf>
    <xf numFmtId="2" fontId="26" fillId="0" borderId="16" xfId="0" applyNumberFormat="1" applyFont="1" applyBorder="1" applyAlignment="1">
      <alignment horizontal="left" vertical="center" wrapText="1"/>
    </xf>
    <xf numFmtId="0" fontId="21" fillId="0" borderId="41" xfId="0" applyNumberFormat="1" applyFont="1" applyBorder="1" applyAlignment="1">
      <alignment horizontal="center" vertical="center" wrapText="1"/>
    </xf>
    <xf numFmtId="4" fontId="21" fillId="0" borderId="30" xfId="0" applyNumberFormat="1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0" xfId="0" applyNumberFormat="1" applyFont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 vertical="center"/>
    </xf>
    <xf numFmtId="0" fontId="21" fillId="0" borderId="0" xfId="0" applyNumberFormat="1" applyFont="1" applyBorder="1" applyAlignment="1">
      <alignment horizontal="left" vertical="center"/>
    </xf>
    <xf numFmtId="4" fontId="23" fillId="0" borderId="0" xfId="0" applyNumberFormat="1" applyFont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 wrapText="1"/>
    </xf>
    <xf numFmtId="0" fontId="21" fillId="0" borderId="19" xfId="0" applyNumberFormat="1" applyFont="1" applyBorder="1" applyAlignment="1">
      <alignment horizontal="center" vertical="center" wrapText="1"/>
    </xf>
    <xf numFmtId="0" fontId="21" fillId="0" borderId="14" xfId="0" applyNumberFormat="1" applyFont="1" applyBorder="1" applyAlignment="1">
      <alignment horizontal="center" vertical="center" wrapText="1"/>
    </xf>
    <xf numFmtId="0" fontId="21" fillId="0" borderId="27" xfId="0" applyNumberFormat="1" applyFont="1" applyBorder="1" applyAlignment="1">
      <alignment horizontal="center" vertical="center" wrapText="1"/>
    </xf>
    <xf numFmtId="0" fontId="22" fillId="0" borderId="20" xfId="0" applyNumberFormat="1" applyFont="1" applyFill="1" applyBorder="1" applyAlignment="1">
      <alignment horizontal="center" vertical="center" wrapText="1"/>
    </xf>
    <xf numFmtId="0" fontId="22" fillId="0" borderId="21" xfId="0" applyNumberFormat="1" applyFont="1" applyFill="1" applyBorder="1" applyAlignment="1">
      <alignment horizontal="center" vertical="center" wrapText="1"/>
    </xf>
    <xf numFmtId="0" fontId="22" fillId="0" borderId="10" xfId="0" applyNumberFormat="1" applyFont="1" applyFill="1" applyBorder="1" applyAlignment="1">
      <alignment horizontal="center" vertical="center" wrapText="1"/>
    </xf>
    <xf numFmtId="0" fontId="25" fillId="0" borderId="31" xfId="0" applyNumberFormat="1" applyFont="1" applyFill="1" applyBorder="1" applyAlignment="1">
      <alignment horizontal="center" vertical="center" wrapText="1"/>
    </xf>
    <xf numFmtId="0" fontId="25" fillId="0" borderId="32" xfId="0" applyNumberFormat="1" applyFont="1" applyFill="1" applyBorder="1" applyAlignment="1">
      <alignment horizontal="center" vertical="center" wrapText="1"/>
    </xf>
    <xf numFmtId="0" fontId="25" fillId="0" borderId="33" xfId="0" applyNumberFormat="1" applyFont="1" applyFill="1" applyBorder="1" applyAlignment="1">
      <alignment horizontal="center" vertical="center" wrapText="1"/>
    </xf>
    <xf numFmtId="0" fontId="21" fillId="0" borderId="35" xfId="0" applyNumberFormat="1" applyFont="1" applyBorder="1" applyAlignment="1">
      <alignment horizontal="center" vertical="center" wrapText="1"/>
    </xf>
    <xf numFmtId="0" fontId="21" fillId="0" borderId="36" xfId="0" applyNumberFormat="1" applyFont="1" applyBorder="1" applyAlignment="1">
      <alignment horizontal="center" vertical="center" wrapText="1"/>
    </xf>
    <xf numFmtId="0" fontId="21" fillId="0" borderId="37" xfId="0" applyNumberFormat="1" applyFont="1" applyBorder="1" applyAlignment="1">
      <alignment horizontal="center" vertical="center" wrapText="1"/>
    </xf>
    <xf numFmtId="0" fontId="21" fillId="0" borderId="19" xfId="0" applyNumberFormat="1" applyFont="1" applyFill="1" applyBorder="1" applyAlignment="1">
      <alignment horizontal="center" vertical="center" wrapText="1"/>
    </xf>
    <xf numFmtId="0" fontId="21" fillId="0" borderId="20" xfId="0" applyNumberFormat="1" applyFont="1" applyFill="1" applyBorder="1" applyAlignment="1">
      <alignment horizontal="center" vertical="center" wrapText="1"/>
    </xf>
    <xf numFmtId="0" fontId="21" fillId="0" borderId="21" xfId="0" applyNumberFormat="1" applyFont="1" applyFill="1" applyBorder="1" applyAlignment="1">
      <alignment horizontal="center" vertical="center" wrapText="1"/>
    </xf>
    <xf numFmtId="0" fontId="21" fillId="0" borderId="22" xfId="0" applyNumberFormat="1" applyFont="1" applyFill="1" applyBorder="1" applyAlignment="1">
      <alignment horizontal="center" vertical="center" wrapText="1"/>
    </xf>
    <xf numFmtId="0" fontId="21" fillId="0" borderId="10" xfId="0" applyNumberFormat="1" applyFont="1" applyFill="1" applyBorder="1" applyAlignment="1">
      <alignment horizontal="center" vertical="center" wrapText="1"/>
    </xf>
  </cellXfs>
  <cellStyles count="5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Звичайний 2" xfId="32"/>
    <cellStyle name="Звичайний 4" xfId="33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45" xfId="38"/>
    <cellStyle name="Обычный 146" xfId="39"/>
    <cellStyle name="Обычный 147" xfId="40"/>
    <cellStyle name="Обычный 148" xfId="41"/>
    <cellStyle name="Обычный 149" xfId="42"/>
    <cellStyle name="Обычный 151" xfId="43"/>
    <cellStyle name="Обычный 152" xfId="44"/>
    <cellStyle name="Обычный 153" xfId="45"/>
    <cellStyle name="Обычный 2" xfId="46"/>
    <cellStyle name="Обычный 2 2" xfId="47"/>
    <cellStyle name="Обычный 3" xfId="48"/>
    <cellStyle name="Обычный 4" xfId="49"/>
    <cellStyle name="Плохой" xfId="50" builtinId="27" customBuiltin="1"/>
    <cellStyle name="Пояснение" xfId="51" builtinId="53" customBuiltin="1"/>
    <cellStyle name="Примечание" xfId="52" builtinId="10" customBuiltin="1"/>
    <cellStyle name="Связанная ячейка" xfId="53" builtinId="24" customBuiltin="1"/>
    <cellStyle name="Текст предупреждения" xfId="54" builtinId="11" customBuiltin="1"/>
    <cellStyle name="Хороший" xfId="55" builtinId="26" customBuiltin="1"/>
    <cellStyle name="Хороший 2" xfId="5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33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J118"/>
  <sheetViews>
    <sheetView view="pageBreakPreview" zoomScale="75" zoomScaleSheetLayoutView="75"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H31" sqref="H31"/>
    </sheetView>
  </sheetViews>
  <sheetFormatPr defaultRowHeight="15.75"/>
  <cols>
    <col min="1" max="1" width="25.85546875" style="26" customWidth="1"/>
    <col min="2" max="2" width="18.42578125" style="24" customWidth="1"/>
    <col min="3" max="3" width="25.85546875" style="31" customWidth="1"/>
    <col min="4" max="4" width="42.5703125" style="75" customWidth="1"/>
    <col min="5" max="5" width="8.28515625" style="7" customWidth="1"/>
    <col min="6" max="6" width="11.5703125" style="7" customWidth="1"/>
    <col min="7" max="7" width="13.28515625" style="2" customWidth="1"/>
    <col min="8" max="8" width="12.7109375" style="2" customWidth="1"/>
    <col min="9" max="9" width="13.7109375" style="27" customWidth="1"/>
    <col min="10" max="10" width="11.28515625" style="24" customWidth="1"/>
    <col min="11" max="11" width="15" style="7" bestFit="1" customWidth="1"/>
    <col min="12" max="12" width="12.140625" style="7" customWidth="1"/>
    <col min="13" max="13" width="14.5703125" style="25" customWidth="1"/>
    <col min="14" max="14" width="15.5703125" style="10" bestFit="1" customWidth="1"/>
    <col min="15" max="62" width="9.140625" style="10"/>
    <col min="63" max="16384" width="9.140625" style="12"/>
  </cols>
  <sheetData>
    <row r="1" spans="1:62" s="10" customFormat="1" ht="56.25" customHeight="1" thickBot="1">
      <c r="A1" s="200" t="s">
        <v>26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62" s="10" customFormat="1">
      <c r="A2" s="201" t="s">
        <v>0</v>
      </c>
      <c r="B2" s="204" t="s">
        <v>1</v>
      </c>
      <c r="C2" s="204"/>
      <c r="D2" s="204"/>
      <c r="E2" s="204"/>
      <c r="F2" s="204"/>
      <c r="G2" s="204"/>
      <c r="H2" s="204"/>
      <c r="I2" s="204"/>
      <c r="J2" s="204" t="s">
        <v>2</v>
      </c>
      <c r="K2" s="204"/>
      <c r="L2" s="204"/>
      <c r="M2" s="205"/>
    </row>
    <row r="3" spans="1:62" s="10" customFormat="1" ht="47.25">
      <c r="A3" s="202"/>
      <c r="B3" s="8" t="s">
        <v>3</v>
      </c>
      <c r="C3" s="206" t="s">
        <v>4</v>
      </c>
      <c r="D3" s="206"/>
      <c r="E3" s="206"/>
      <c r="F3" s="206"/>
      <c r="G3" s="206"/>
      <c r="H3" s="9" t="s">
        <v>5</v>
      </c>
      <c r="I3" s="9" t="s">
        <v>6</v>
      </c>
      <c r="J3" s="8" t="s">
        <v>3</v>
      </c>
      <c r="K3" s="8" t="s">
        <v>4</v>
      </c>
      <c r="L3" s="9" t="s">
        <v>5</v>
      </c>
      <c r="M3" s="11" t="s">
        <v>6</v>
      </c>
    </row>
    <row r="4" spans="1:62" ht="16.5" thickBot="1">
      <c r="A4" s="203"/>
      <c r="B4" s="5" t="s">
        <v>7</v>
      </c>
      <c r="C4" s="77" t="s">
        <v>14</v>
      </c>
      <c r="D4" s="76" t="s">
        <v>8</v>
      </c>
      <c r="E4" s="4" t="s">
        <v>9</v>
      </c>
      <c r="F4" s="4" t="s">
        <v>10</v>
      </c>
      <c r="G4" s="5" t="s">
        <v>7</v>
      </c>
      <c r="H4" s="5" t="s">
        <v>7</v>
      </c>
      <c r="I4" s="5" t="s">
        <v>11</v>
      </c>
      <c r="J4" s="5" t="s">
        <v>7</v>
      </c>
      <c r="K4" s="5" t="s">
        <v>7</v>
      </c>
      <c r="L4" s="5" t="s">
        <v>7</v>
      </c>
      <c r="M4" s="6" t="s">
        <v>11</v>
      </c>
    </row>
    <row r="5" spans="1:62" s="35" customFormat="1">
      <c r="A5" s="58" t="s">
        <v>29</v>
      </c>
      <c r="B5" s="42"/>
      <c r="C5" s="3" t="s">
        <v>30</v>
      </c>
      <c r="D5" s="94" t="s">
        <v>31</v>
      </c>
      <c r="E5" s="95" t="s">
        <v>13</v>
      </c>
      <c r="F5" s="96">
        <v>3</v>
      </c>
      <c r="G5" s="97">
        <v>4332</v>
      </c>
      <c r="H5" s="23"/>
      <c r="I5" s="18">
        <f>G5+H5+B5</f>
        <v>4332</v>
      </c>
      <c r="J5" s="17"/>
      <c r="K5" s="18">
        <f>G5</f>
        <v>4332</v>
      </c>
      <c r="L5" s="18">
        <f>H5</f>
        <v>0</v>
      </c>
      <c r="M5" s="59">
        <f>J5+K5+L5</f>
        <v>4332</v>
      </c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</row>
    <row r="6" spans="1:62" s="35" customFormat="1">
      <c r="A6" s="58"/>
      <c r="B6" s="42"/>
      <c r="C6" s="3"/>
      <c r="D6" s="94" t="s">
        <v>32</v>
      </c>
      <c r="E6" s="95" t="s">
        <v>13</v>
      </c>
      <c r="F6" s="96">
        <v>20</v>
      </c>
      <c r="G6" s="97">
        <v>0</v>
      </c>
      <c r="H6" s="23"/>
      <c r="I6" s="18"/>
      <c r="J6" s="17"/>
      <c r="K6" s="18"/>
      <c r="L6" s="18"/>
      <c r="M6" s="5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</row>
    <row r="7" spans="1:62" s="35" customFormat="1">
      <c r="A7" s="58"/>
      <c r="B7" s="42"/>
      <c r="C7" s="3"/>
      <c r="D7" s="94" t="s">
        <v>33</v>
      </c>
      <c r="E7" s="95" t="s">
        <v>13</v>
      </c>
      <c r="F7" s="96">
        <v>2</v>
      </c>
      <c r="G7" s="97">
        <v>0</v>
      </c>
      <c r="H7" s="23"/>
      <c r="I7" s="18"/>
      <c r="J7" s="17"/>
      <c r="K7" s="18"/>
      <c r="L7" s="18"/>
      <c r="M7" s="5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</row>
    <row r="8" spans="1:62" s="36" customFormat="1">
      <c r="A8" s="64" t="s">
        <v>34</v>
      </c>
      <c r="B8" s="13">
        <f>SUM(B5:B7)</f>
        <v>0</v>
      </c>
      <c r="C8" s="29"/>
      <c r="D8" s="71"/>
      <c r="E8" s="19"/>
      <c r="F8" s="20" t="s">
        <v>17</v>
      </c>
      <c r="G8" s="13">
        <f>SUM(G5:G7)</f>
        <v>4332</v>
      </c>
      <c r="H8" s="13">
        <f>SUM(H5:H7)</f>
        <v>0</v>
      </c>
      <c r="I8" s="13">
        <f t="shared" ref="I8:M8" si="0">SUM(I5:I7)</f>
        <v>4332</v>
      </c>
      <c r="J8" s="13">
        <f t="shared" si="0"/>
        <v>0</v>
      </c>
      <c r="K8" s="13">
        <f t="shared" si="0"/>
        <v>4332</v>
      </c>
      <c r="L8" s="13">
        <f t="shared" si="0"/>
        <v>0</v>
      </c>
      <c r="M8" s="13">
        <f t="shared" si="0"/>
        <v>4332</v>
      </c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</row>
    <row r="9" spans="1:62" s="44" customFormat="1">
      <c r="A9" s="58" t="s">
        <v>35</v>
      </c>
      <c r="B9" s="23"/>
      <c r="C9" s="3" t="s">
        <v>37</v>
      </c>
      <c r="D9" s="3" t="s">
        <v>38</v>
      </c>
      <c r="E9" s="21" t="s">
        <v>13</v>
      </c>
      <c r="F9" s="21">
        <v>6</v>
      </c>
      <c r="G9" s="18">
        <v>20280</v>
      </c>
      <c r="H9" s="23"/>
      <c r="I9" s="18">
        <f>G9+H9+B9</f>
        <v>20280</v>
      </c>
      <c r="J9" s="22"/>
      <c r="K9" s="18">
        <f>G9</f>
        <v>20280</v>
      </c>
      <c r="L9" s="18">
        <f>H9</f>
        <v>0</v>
      </c>
      <c r="M9" s="59">
        <f>J9+K9+L9</f>
        <v>20280</v>
      </c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</row>
    <row r="10" spans="1:62" s="44" customFormat="1">
      <c r="A10" s="58"/>
      <c r="B10" s="23"/>
      <c r="C10" s="3"/>
      <c r="D10" s="3" t="s">
        <v>39</v>
      </c>
      <c r="E10" s="21" t="s">
        <v>13</v>
      </c>
      <c r="F10" s="21">
        <v>1</v>
      </c>
      <c r="G10" s="18">
        <v>895</v>
      </c>
      <c r="H10" s="23"/>
      <c r="I10" s="18">
        <f t="shared" ref="I10:I16" si="1">G10+H10+B10</f>
        <v>895</v>
      </c>
      <c r="J10" s="22"/>
      <c r="K10" s="18">
        <f t="shared" ref="K10:K16" si="2">G10</f>
        <v>895</v>
      </c>
      <c r="L10" s="18">
        <f t="shared" ref="L10:L16" si="3">H10</f>
        <v>0</v>
      </c>
      <c r="M10" s="59">
        <f t="shared" ref="M10:M16" si="4">J10+K10+L10</f>
        <v>895</v>
      </c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</row>
    <row r="11" spans="1:62" s="44" customFormat="1">
      <c r="A11" s="58"/>
      <c r="B11" s="23"/>
      <c r="C11" s="3"/>
      <c r="D11" s="3" t="s">
        <v>28</v>
      </c>
      <c r="E11" s="21" t="s">
        <v>13</v>
      </c>
      <c r="F11" s="21">
        <v>1</v>
      </c>
      <c r="G11" s="18">
        <v>66.55</v>
      </c>
      <c r="H11" s="23"/>
      <c r="I11" s="18">
        <f t="shared" si="1"/>
        <v>66.55</v>
      </c>
      <c r="J11" s="22"/>
      <c r="K11" s="18">
        <f t="shared" si="2"/>
        <v>66.55</v>
      </c>
      <c r="L11" s="18">
        <f t="shared" si="3"/>
        <v>0</v>
      </c>
      <c r="M11" s="59">
        <f t="shared" si="4"/>
        <v>66.55</v>
      </c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</row>
    <row r="12" spans="1:62" s="44" customFormat="1">
      <c r="A12" s="58"/>
      <c r="B12" s="23"/>
      <c r="C12" s="3"/>
      <c r="D12" s="3" t="s">
        <v>40</v>
      </c>
      <c r="E12" s="21" t="s">
        <v>13</v>
      </c>
      <c r="F12" s="21">
        <v>2</v>
      </c>
      <c r="G12" s="18">
        <v>31.3</v>
      </c>
      <c r="H12" s="23"/>
      <c r="I12" s="18">
        <f t="shared" si="1"/>
        <v>31.3</v>
      </c>
      <c r="J12" s="22"/>
      <c r="K12" s="18">
        <f t="shared" si="2"/>
        <v>31.3</v>
      </c>
      <c r="L12" s="18">
        <f t="shared" si="3"/>
        <v>0</v>
      </c>
      <c r="M12" s="59">
        <f t="shared" si="4"/>
        <v>31.3</v>
      </c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</row>
    <row r="13" spans="1:62" s="44" customFormat="1">
      <c r="A13" s="58"/>
      <c r="B13" s="23"/>
      <c r="C13" s="3"/>
      <c r="D13" s="3" t="s">
        <v>28</v>
      </c>
      <c r="E13" s="21" t="s">
        <v>13</v>
      </c>
      <c r="F13" s="21">
        <v>18</v>
      </c>
      <c r="G13" s="18">
        <v>320</v>
      </c>
      <c r="H13" s="23"/>
      <c r="I13" s="18">
        <f t="shared" si="1"/>
        <v>320</v>
      </c>
      <c r="J13" s="22"/>
      <c r="K13" s="18">
        <f t="shared" si="2"/>
        <v>320</v>
      </c>
      <c r="L13" s="18">
        <f t="shared" si="3"/>
        <v>0</v>
      </c>
      <c r="M13" s="59">
        <f t="shared" si="4"/>
        <v>320</v>
      </c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</row>
    <row r="14" spans="1:62" s="44" customFormat="1">
      <c r="A14" s="58"/>
      <c r="B14" s="23"/>
      <c r="C14" s="3" t="s">
        <v>41</v>
      </c>
      <c r="D14" s="3" t="s">
        <v>42</v>
      </c>
      <c r="E14" s="21" t="s">
        <v>13</v>
      </c>
      <c r="F14" s="21">
        <v>1</v>
      </c>
      <c r="G14" s="18">
        <v>350</v>
      </c>
      <c r="H14" s="23"/>
      <c r="I14" s="18">
        <f t="shared" si="1"/>
        <v>350</v>
      </c>
      <c r="J14" s="22"/>
      <c r="K14" s="18">
        <f t="shared" si="2"/>
        <v>350</v>
      </c>
      <c r="L14" s="18">
        <f t="shared" si="3"/>
        <v>0</v>
      </c>
      <c r="M14" s="59">
        <f t="shared" si="4"/>
        <v>350</v>
      </c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</row>
    <row r="15" spans="1:62" s="44" customFormat="1">
      <c r="A15" s="58"/>
      <c r="B15" s="23"/>
      <c r="C15" s="3"/>
      <c r="D15" s="3" t="s">
        <v>43</v>
      </c>
      <c r="E15" s="21" t="s">
        <v>13</v>
      </c>
      <c r="F15" s="21">
        <v>1</v>
      </c>
      <c r="G15" s="18">
        <v>70</v>
      </c>
      <c r="H15" s="23"/>
      <c r="I15" s="18">
        <f t="shared" si="1"/>
        <v>70</v>
      </c>
      <c r="J15" s="22"/>
      <c r="K15" s="18">
        <f t="shared" si="2"/>
        <v>70</v>
      </c>
      <c r="L15" s="18">
        <f t="shared" si="3"/>
        <v>0</v>
      </c>
      <c r="M15" s="59">
        <f t="shared" si="4"/>
        <v>70</v>
      </c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</row>
    <row r="16" spans="1:62" s="44" customFormat="1">
      <c r="A16" s="58"/>
      <c r="B16" s="23"/>
      <c r="C16" s="3"/>
      <c r="D16" s="3" t="s">
        <v>44</v>
      </c>
      <c r="E16" s="21" t="s">
        <v>13</v>
      </c>
      <c r="F16" s="21">
        <v>6</v>
      </c>
      <c r="G16" s="18">
        <v>30</v>
      </c>
      <c r="H16" s="23"/>
      <c r="I16" s="18">
        <f t="shared" si="1"/>
        <v>30</v>
      </c>
      <c r="J16" s="22"/>
      <c r="K16" s="18">
        <f t="shared" si="2"/>
        <v>30</v>
      </c>
      <c r="L16" s="18">
        <f t="shared" si="3"/>
        <v>0</v>
      </c>
      <c r="M16" s="59">
        <f t="shared" si="4"/>
        <v>30</v>
      </c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</row>
    <row r="17" spans="1:62" s="36" customFormat="1">
      <c r="A17" s="64" t="s">
        <v>36</v>
      </c>
      <c r="B17" s="13">
        <f>SUM(B9:B16)</f>
        <v>0</v>
      </c>
      <c r="C17" s="29"/>
      <c r="D17" s="71"/>
      <c r="E17" s="19"/>
      <c r="F17" s="20" t="s">
        <v>17</v>
      </c>
      <c r="G17" s="46">
        <f>SUM(G9:G16)</f>
        <v>22042.85</v>
      </c>
      <c r="H17" s="46">
        <f t="shared" ref="H17:M17" si="5">SUM(H9:H16)</f>
        <v>0</v>
      </c>
      <c r="I17" s="46">
        <f t="shared" si="5"/>
        <v>22042.85</v>
      </c>
      <c r="J17" s="46">
        <f t="shared" si="5"/>
        <v>0</v>
      </c>
      <c r="K17" s="46">
        <f t="shared" si="5"/>
        <v>22042.85</v>
      </c>
      <c r="L17" s="46">
        <f t="shared" si="5"/>
        <v>0</v>
      </c>
      <c r="M17" s="46">
        <f t="shared" si="5"/>
        <v>22042.85</v>
      </c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</row>
    <row r="18" spans="1:62" s="34" customFormat="1">
      <c r="A18" s="58" t="s">
        <v>45</v>
      </c>
      <c r="B18" s="28"/>
      <c r="C18" s="30"/>
      <c r="D18" s="52"/>
      <c r="E18" s="16"/>
      <c r="F18" s="22"/>
      <c r="G18" s="14"/>
      <c r="H18" s="48"/>
      <c r="I18" s="18">
        <f>G18+H18+B18</f>
        <v>0</v>
      </c>
      <c r="J18" s="33">
        <v>4240</v>
      </c>
      <c r="K18" s="18">
        <f>G18</f>
        <v>0</v>
      </c>
      <c r="L18" s="18">
        <f>H18</f>
        <v>0</v>
      </c>
      <c r="M18" s="59">
        <f>J18+K18+L18</f>
        <v>4240</v>
      </c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</row>
    <row r="19" spans="1:62" s="36" customFormat="1" ht="18" customHeight="1">
      <c r="A19" s="64" t="s">
        <v>46</v>
      </c>
      <c r="B19" s="13">
        <f>SUM(B18:B18)</f>
        <v>0</v>
      </c>
      <c r="C19" s="29"/>
      <c r="D19" s="71"/>
      <c r="E19" s="19"/>
      <c r="F19" s="20" t="s">
        <v>17</v>
      </c>
      <c r="G19" s="47">
        <f t="shared" ref="G19:M19" si="6">SUM(G18:G18)</f>
        <v>0</v>
      </c>
      <c r="H19" s="47">
        <f t="shared" si="6"/>
        <v>0</v>
      </c>
      <c r="I19" s="47">
        <f t="shared" si="6"/>
        <v>0</v>
      </c>
      <c r="J19" s="47">
        <f t="shared" si="6"/>
        <v>4240</v>
      </c>
      <c r="K19" s="47">
        <f t="shared" si="6"/>
        <v>0</v>
      </c>
      <c r="L19" s="47">
        <f t="shared" si="6"/>
        <v>0</v>
      </c>
      <c r="M19" s="61">
        <f t="shared" si="6"/>
        <v>4240</v>
      </c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</row>
    <row r="20" spans="1:62" s="34" customFormat="1">
      <c r="A20" s="87" t="s">
        <v>20</v>
      </c>
      <c r="B20" s="28">
        <v>61000</v>
      </c>
      <c r="C20" s="30"/>
      <c r="D20" s="52"/>
      <c r="E20" s="16"/>
      <c r="F20" s="22"/>
      <c r="G20" s="14"/>
      <c r="H20" s="48"/>
      <c r="I20" s="18">
        <f>G20+H20+B20</f>
        <v>61000</v>
      </c>
      <c r="J20" s="33"/>
      <c r="K20" s="18">
        <f>G20</f>
        <v>0</v>
      </c>
      <c r="L20" s="18">
        <f>H20</f>
        <v>0</v>
      </c>
      <c r="M20" s="59">
        <f>J20+K20+L20</f>
        <v>0</v>
      </c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</row>
    <row r="21" spans="1:62" s="36" customFormat="1" ht="18" customHeight="1">
      <c r="A21" s="64" t="s">
        <v>21</v>
      </c>
      <c r="B21" s="13">
        <f>SUM(B20:B20)</f>
        <v>61000</v>
      </c>
      <c r="C21" s="29"/>
      <c r="D21" s="71"/>
      <c r="E21" s="19"/>
      <c r="F21" s="20" t="s">
        <v>17</v>
      </c>
      <c r="G21" s="47">
        <f t="shared" ref="G21:M21" si="7">SUM(G20:G20)</f>
        <v>0</v>
      </c>
      <c r="H21" s="47">
        <f t="shared" si="7"/>
        <v>0</v>
      </c>
      <c r="I21" s="47">
        <f t="shared" si="7"/>
        <v>61000</v>
      </c>
      <c r="J21" s="47">
        <f t="shared" si="7"/>
        <v>0</v>
      </c>
      <c r="K21" s="47">
        <f t="shared" si="7"/>
        <v>0</v>
      </c>
      <c r="L21" s="47">
        <f t="shared" si="7"/>
        <v>0</v>
      </c>
      <c r="M21" s="61">
        <f t="shared" si="7"/>
        <v>0</v>
      </c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</row>
    <row r="22" spans="1:62" s="35" customFormat="1" ht="18" customHeight="1">
      <c r="A22" s="87" t="s">
        <v>47</v>
      </c>
      <c r="B22" s="23">
        <v>22443.63</v>
      </c>
      <c r="C22" s="3"/>
      <c r="D22" s="72"/>
      <c r="E22" s="21"/>
      <c r="F22" s="21"/>
      <c r="G22" s="18"/>
      <c r="H22" s="45"/>
      <c r="I22" s="18">
        <f>G22+H22+B22</f>
        <v>22443.63</v>
      </c>
      <c r="J22" s="22"/>
      <c r="K22" s="14">
        <f>G22</f>
        <v>0</v>
      </c>
      <c r="L22" s="18">
        <f>H22</f>
        <v>0</v>
      </c>
      <c r="M22" s="59">
        <f>J22+K22+L22</f>
        <v>0</v>
      </c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</row>
    <row r="23" spans="1:62" s="36" customFormat="1" ht="15" customHeight="1">
      <c r="A23" s="64" t="s">
        <v>48</v>
      </c>
      <c r="B23" s="13">
        <f>SUM(B22:B22)</f>
        <v>22443.63</v>
      </c>
      <c r="C23" s="29"/>
      <c r="D23" s="71"/>
      <c r="E23" s="19"/>
      <c r="F23" s="20" t="s">
        <v>17</v>
      </c>
      <c r="G23" s="13">
        <f t="shared" ref="G23:M23" si="8">SUM(G22:G22)</f>
        <v>0</v>
      </c>
      <c r="H23" s="13">
        <f t="shared" si="8"/>
        <v>0</v>
      </c>
      <c r="I23" s="13">
        <f t="shared" si="8"/>
        <v>22443.63</v>
      </c>
      <c r="J23" s="13">
        <f t="shared" si="8"/>
        <v>0</v>
      </c>
      <c r="K23" s="13">
        <f t="shared" si="8"/>
        <v>0</v>
      </c>
      <c r="L23" s="13">
        <f t="shared" si="8"/>
        <v>0</v>
      </c>
      <c r="M23" s="60">
        <f t="shared" si="8"/>
        <v>0</v>
      </c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</row>
    <row r="24" spans="1:62" s="35" customFormat="1" ht="27" customHeight="1">
      <c r="A24" s="58" t="s">
        <v>18</v>
      </c>
      <c r="B24" s="42">
        <f>8260-2960-5300</f>
        <v>0</v>
      </c>
      <c r="C24" s="91" t="s">
        <v>49</v>
      </c>
      <c r="D24" s="70" t="s">
        <v>50</v>
      </c>
      <c r="E24" s="69" t="s">
        <v>15</v>
      </c>
      <c r="F24" s="69">
        <v>1</v>
      </c>
      <c r="G24" s="92">
        <v>2960</v>
      </c>
      <c r="H24" s="93">
        <v>0</v>
      </c>
      <c r="I24" s="18">
        <f>G24+H24+B24</f>
        <v>2960</v>
      </c>
      <c r="J24" s="21"/>
      <c r="K24" s="18">
        <f>G24</f>
        <v>2960</v>
      </c>
      <c r="L24" s="18">
        <f>H24</f>
        <v>0</v>
      </c>
      <c r="M24" s="59">
        <f>J24+K24+L24</f>
        <v>2960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</row>
    <row r="25" spans="1:62" s="35" customFormat="1" ht="18" customHeight="1">
      <c r="A25" s="58"/>
      <c r="B25" s="42"/>
      <c r="C25" s="91" t="s">
        <v>51</v>
      </c>
      <c r="D25" s="70" t="s">
        <v>52</v>
      </c>
      <c r="E25" s="69" t="s">
        <v>27</v>
      </c>
      <c r="F25" s="69">
        <v>1</v>
      </c>
      <c r="G25" s="69">
        <v>0</v>
      </c>
      <c r="H25" s="93">
        <v>5300</v>
      </c>
      <c r="I25" s="18">
        <f>G25+H25+B25</f>
        <v>5300</v>
      </c>
      <c r="J25" s="21"/>
      <c r="K25" s="18">
        <f>G25</f>
        <v>0</v>
      </c>
      <c r="L25" s="18">
        <f>H25</f>
        <v>5300</v>
      </c>
      <c r="M25" s="59">
        <f>J25+K25+L25</f>
        <v>5300</v>
      </c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</row>
    <row r="26" spans="1:62" s="36" customFormat="1">
      <c r="A26" s="64" t="s">
        <v>19</v>
      </c>
      <c r="B26" s="13">
        <f>SUM(B24:B25)</f>
        <v>0</v>
      </c>
      <c r="C26" s="29"/>
      <c r="D26" s="71"/>
      <c r="E26" s="19"/>
      <c r="F26" s="20" t="s">
        <v>17</v>
      </c>
      <c r="G26" s="46">
        <f t="shared" ref="G26:M26" si="9">SUM(G24:G25)</f>
        <v>2960</v>
      </c>
      <c r="H26" s="46">
        <f t="shared" si="9"/>
        <v>5300</v>
      </c>
      <c r="I26" s="46">
        <f t="shared" si="9"/>
        <v>8260</v>
      </c>
      <c r="J26" s="46">
        <f t="shared" si="9"/>
        <v>0</v>
      </c>
      <c r="K26" s="46">
        <f t="shared" si="9"/>
        <v>2960</v>
      </c>
      <c r="L26" s="46">
        <f t="shared" si="9"/>
        <v>5300</v>
      </c>
      <c r="M26" s="62">
        <f t="shared" si="9"/>
        <v>8260</v>
      </c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</row>
    <row r="27" spans="1:62" s="40" customFormat="1" ht="32.25" customHeight="1">
      <c r="A27" s="88" t="s">
        <v>24</v>
      </c>
      <c r="B27" s="14"/>
      <c r="C27" s="98" t="s">
        <v>37</v>
      </c>
      <c r="D27" s="99" t="s">
        <v>53</v>
      </c>
      <c r="E27" s="95" t="s">
        <v>15</v>
      </c>
      <c r="F27" s="96">
        <v>1</v>
      </c>
      <c r="G27" s="97">
        <v>300</v>
      </c>
      <c r="H27" s="18"/>
      <c r="I27" s="18">
        <f t="shared" ref="I27:I33" si="10">G27+H27+B27</f>
        <v>300</v>
      </c>
      <c r="J27" s="22"/>
      <c r="K27" s="18">
        <f>G27</f>
        <v>300</v>
      </c>
      <c r="L27" s="18">
        <f>H27</f>
        <v>0</v>
      </c>
      <c r="M27" s="59">
        <f>J27+K27+L27</f>
        <v>300</v>
      </c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</row>
    <row r="28" spans="1:62" s="40" customFormat="1" ht="18" customHeight="1">
      <c r="A28" s="88"/>
      <c r="B28" s="14"/>
      <c r="C28" s="98" t="s">
        <v>54</v>
      </c>
      <c r="D28" s="99" t="s">
        <v>55</v>
      </c>
      <c r="E28" s="95" t="s">
        <v>15</v>
      </c>
      <c r="F28" s="102">
        <v>41</v>
      </c>
      <c r="G28" s="97">
        <v>23370</v>
      </c>
      <c r="H28" s="97"/>
      <c r="I28" s="18">
        <f t="shared" si="10"/>
        <v>23370</v>
      </c>
      <c r="J28" s="22"/>
      <c r="K28" s="18">
        <f t="shared" ref="K28:K33" si="11">G28</f>
        <v>23370</v>
      </c>
      <c r="L28" s="18">
        <f t="shared" ref="L28:L33" si="12">H28</f>
        <v>0</v>
      </c>
      <c r="M28" s="59">
        <f t="shared" ref="M28:M33" si="13">J28+K28+L28</f>
        <v>23370</v>
      </c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</row>
    <row r="29" spans="1:62" s="40" customFormat="1" ht="30.75" customHeight="1">
      <c r="A29" s="88"/>
      <c r="B29" s="14"/>
      <c r="C29" s="90"/>
      <c r="D29" s="103" t="s">
        <v>56</v>
      </c>
      <c r="E29" s="95"/>
      <c r="F29" s="104"/>
      <c r="G29" s="105"/>
      <c r="H29" s="97">
        <v>1969</v>
      </c>
      <c r="I29" s="18">
        <f t="shared" si="10"/>
        <v>1969</v>
      </c>
      <c r="J29" s="22"/>
      <c r="K29" s="18">
        <f t="shared" ref="K29:L31" si="14">G29</f>
        <v>0</v>
      </c>
      <c r="L29" s="18">
        <f t="shared" si="14"/>
        <v>1969</v>
      </c>
      <c r="M29" s="59">
        <f>J29+K29+L29</f>
        <v>1969</v>
      </c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</row>
    <row r="30" spans="1:62" s="40" customFormat="1" ht="30" customHeight="1">
      <c r="A30" s="88"/>
      <c r="B30" s="14"/>
      <c r="C30" s="90"/>
      <c r="D30" s="103"/>
      <c r="E30" s="106"/>
      <c r="F30" s="100"/>
      <c r="G30" s="101"/>
      <c r="H30" s="97"/>
      <c r="I30" s="18">
        <f t="shared" si="10"/>
        <v>0</v>
      </c>
      <c r="J30" s="22"/>
      <c r="K30" s="18">
        <f t="shared" si="14"/>
        <v>0</v>
      </c>
      <c r="L30" s="18">
        <f t="shared" si="14"/>
        <v>0</v>
      </c>
      <c r="M30" s="59">
        <f>J30+K30+L30</f>
        <v>0</v>
      </c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</row>
    <row r="31" spans="1:62" s="40" customFormat="1" ht="18" customHeight="1">
      <c r="A31" s="88"/>
      <c r="B31" s="14"/>
      <c r="C31" s="90"/>
      <c r="D31" s="99"/>
      <c r="E31" s="107"/>
      <c r="F31" s="104"/>
      <c r="G31" s="105"/>
      <c r="H31" s="97"/>
      <c r="I31" s="18">
        <f t="shared" si="10"/>
        <v>0</v>
      </c>
      <c r="J31" s="22"/>
      <c r="K31" s="18">
        <f t="shared" si="14"/>
        <v>0</v>
      </c>
      <c r="L31" s="18">
        <f t="shared" si="14"/>
        <v>0</v>
      </c>
      <c r="M31" s="59">
        <f>J31+K31+L31</f>
        <v>0</v>
      </c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</row>
    <row r="32" spans="1:62" s="40" customFormat="1" ht="26.25" customHeight="1">
      <c r="A32" s="88"/>
      <c r="B32" s="14"/>
      <c r="C32" s="90"/>
      <c r="D32" s="103"/>
      <c r="E32" s="106"/>
      <c r="F32" s="100"/>
      <c r="G32" s="101"/>
      <c r="H32" s="97"/>
      <c r="I32" s="18">
        <f t="shared" si="10"/>
        <v>0</v>
      </c>
      <c r="J32" s="22"/>
      <c r="K32" s="18">
        <f t="shared" si="11"/>
        <v>0</v>
      </c>
      <c r="L32" s="18">
        <f t="shared" si="12"/>
        <v>0</v>
      </c>
      <c r="M32" s="59">
        <f t="shared" si="13"/>
        <v>0</v>
      </c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</row>
    <row r="33" spans="1:62" s="40" customFormat="1" ht="26.25" customHeight="1">
      <c r="A33" s="88"/>
      <c r="B33" s="14"/>
      <c r="C33" s="90"/>
      <c r="D33" s="99"/>
      <c r="E33" s="107"/>
      <c r="F33" s="104"/>
      <c r="G33" s="105"/>
      <c r="H33" s="97"/>
      <c r="I33" s="18">
        <f t="shared" si="10"/>
        <v>0</v>
      </c>
      <c r="J33" s="22"/>
      <c r="K33" s="18">
        <f t="shared" si="11"/>
        <v>0</v>
      </c>
      <c r="L33" s="18">
        <f t="shared" si="12"/>
        <v>0</v>
      </c>
      <c r="M33" s="59">
        <f t="shared" si="13"/>
        <v>0</v>
      </c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</row>
    <row r="34" spans="1:62" s="36" customFormat="1" ht="18" customHeight="1">
      <c r="A34" s="64" t="s">
        <v>25</v>
      </c>
      <c r="B34" s="13">
        <f>B27</f>
        <v>0</v>
      </c>
      <c r="C34" s="29"/>
      <c r="D34" s="71"/>
      <c r="E34" s="19"/>
      <c r="F34" s="20" t="s">
        <v>17</v>
      </c>
      <c r="G34" s="20">
        <f t="shared" ref="G34:M34" si="15">SUM(G27:G33)</f>
        <v>23670</v>
      </c>
      <c r="H34" s="20">
        <f>SUM(H27:H33)</f>
        <v>1969</v>
      </c>
      <c r="I34" s="20">
        <f t="shared" si="15"/>
        <v>25639</v>
      </c>
      <c r="J34" s="20">
        <f t="shared" si="15"/>
        <v>0</v>
      </c>
      <c r="K34" s="20">
        <f t="shared" si="15"/>
        <v>23670</v>
      </c>
      <c r="L34" s="20">
        <f t="shared" si="15"/>
        <v>1969</v>
      </c>
      <c r="M34" s="63">
        <f t="shared" si="15"/>
        <v>25639</v>
      </c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</row>
    <row r="35" spans="1:62" s="39" customFormat="1" ht="18" customHeight="1" thickBot="1">
      <c r="A35" s="89" t="s">
        <v>22</v>
      </c>
      <c r="B35" s="65">
        <f>B8+B17+B21+B23+B26+B34</f>
        <v>83443.63</v>
      </c>
      <c r="C35" s="66"/>
      <c r="D35" s="73"/>
      <c r="E35" s="67"/>
      <c r="F35" s="68"/>
      <c r="G35" s="68">
        <f>G8+G17+G21+G23+G26+G34</f>
        <v>53004.85</v>
      </c>
      <c r="H35" s="68">
        <f t="shared" ref="H35:M35" si="16">H8+H17+H21+H23+H26+H34</f>
        <v>7269</v>
      </c>
      <c r="I35" s="68">
        <f>I8+I17+I21+I23+I26+I34</f>
        <v>143717.48000000001</v>
      </c>
      <c r="J35" s="68">
        <f>J8+J17+J21+J23+J26+J34+J19</f>
        <v>4240</v>
      </c>
      <c r="K35" s="68">
        <f t="shared" si="16"/>
        <v>53004.85</v>
      </c>
      <c r="L35" s="68">
        <f t="shared" si="16"/>
        <v>7269</v>
      </c>
      <c r="M35" s="68">
        <f t="shared" si="16"/>
        <v>60273.85</v>
      </c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</row>
    <row r="36" spans="1:62" s="39" customFormat="1" ht="18" customHeight="1">
      <c r="A36" s="53"/>
      <c r="B36" s="54"/>
      <c r="C36" s="55"/>
      <c r="D36" s="74"/>
      <c r="E36" s="56"/>
      <c r="F36" s="57"/>
      <c r="G36" s="57"/>
      <c r="H36" s="57"/>
      <c r="I36" s="57"/>
      <c r="J36" s="57"/>
      <c r="K36" s="57"/>
      <c r="L36" s="57"/>
      <c r="M36" s="57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</row>
    <row r="37" spans="1:62" s="39" customFormat="1" ht="18" customHeight="1">
      <c r="A37" s="37"/>
      <c r="B37" s="15"/>
      <c r="C37" s="30"/>
      <c r="D37" s="43"/>
      <c r="E37" s="16"/>
      <c r="F37" s="28"/>
      <c r="G37" s="28"/>
      <c r="H37" s="28"/>
      <c r="I37" s="28"/>
      <c r="J37" s="28"/>
      <c r="K37" s="28"/>
      <c r="L37" s="28"/>
      <c r="M37" s="2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</row>
    <row r="38" spans="1:62" s="35" customFormat="1" ht="31.5">
      <c r="A38" s="41" t="s">
        <v>12</v>
      </c>
      <c r="B38" s="21" t="s">
        <v>23</v>
      </c>
      <c r="C38" s="3"/>
      <c r="D38" s="72"/>
      <c r="E38" s="21"/>
      <c r="F38" s="21"/>
      <c r="G38" s="18"/>
      <c r="H38" s="18"/>
      <c r="I38" s="18"/>
      <c r="J38" s="21"/>
      <c r="K38" s="21"/>
      <c r="L38" s="21"/>
      <c r="M38" s="18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</row>
    <row r="39" spans="1:62" s="44" customFormat="1">
      <c r="A39" s="78"/>
      <c r="B39" s="21"/>
      <c r="C39" s="3"/>
      <c r="D39" s="72"/>
      <c r="E39" s="21"/>
      <c r="F39" s="21"/>
      <c r="G39" s="18"/>
      <c r="H39" s="18"/>
      <c r="I39" s="18"/>
      <c r="J39" s="21"/>
      <c r="K39" s="21"/>
      <c r="L39" s="21"/>
      <c r="M39" s="18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</row>
    <row r="40" spans="1:62" s="44" customFormat="1" ht="16.5" thickBot="1">
      <c r="A40" s="79"/>
      <c r="B40" s="21"/>
      <c r="C40" s="3"/>
      <c r="D40" s="3"/>
      <c r="E40" s="21"/>
      <c r="F40" s="21"/>
      <c r="G40" s="18"/>
      <c r="H40" s="18"/>
      <c r="I40" s="18"/>
      <c r="J40" s="21"/>
      <c r="K40" s="21"/>
      <c r="L40" s="21"/>
      <c r="M40" s="18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</row>
    <row r="41" spans="1:62" s="44" customFormat="1">
      <c r="A41" s="80"/>
      <c r="B41" s="80"/>
      <c r="C41" s="81"/>
      <c r="D41" s="82"/>
      <c r="E41" s="80"/>
      <c r="F41" s="80"/>
      <c r="G41" s="32"/>
      <c r="H41" s="32"/>
      <c r="I41" s="32"/>
      <c r="J41" s="80"/>
      <c r="K41" s="80"/>
      <c r="L41" s="80"/>
      <c r="M41" s="83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</row>
    <row r="42" spans="1:62" s="44" customFormat="1">
      <c r="A42" s="21"/>
      <c r="B42" s="21"/>
      <c r="C42" s="3"/>
      <c r="D42" s="72"/>
      <c r="E42" s="21"/>
      <c r="F42" s="21"/>
      <c r="G42" s="18"/>
      <c r="H42" s="18"/>
      <c r="I42" s="18"/>
      <c r="J42" s="21"/>
      <c r="K42" s="21"/>
      <c r="L42" s="21"/>
      <c r="M42" s="59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</row>
    <row r="43" spans="1:62" s="44" customFormat="1">
      <c r="A43" s="21"/>
      <c r="B43" s="18"/>
      <c r="C43" s="3"/>
      <c r="D43" s="72"/>
      <c r="E43" s="21"/>
      <c r="F43" s="21"/>
      <c r="G43" s="18"/>
      <c r="H43" s="18"/>
      <c r="I43" s="18"/>
      <c r="J43" s="21"/>
      <c r="K43" s="21"/>
      <c r="L43" s="21"/>
      <c r="M43" s="59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</row>
    <row r="44" spans="1:62" s="44" customFormat="1">
      <c r="A44" s="21"/>
      <c r="B44" s="21"/>
      <c r="C44" s="3"/>
      <c r="D44" s="72"/>
      <c r="E44" s="21"/>
      <c r="F44" s="21"/>
      <c r="G44" s="18"/>
      <c r="H44" s="18"/>
      <c r="I44" s="18"/>
      <c r="J44" s="21"/>
      <c r="K44" s="21"/>
      <c r="L44" s="21"/>
      <c r="M44" s="59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</row>
    <row r="45" spans="1:62" s="44" customFormat="1">
      <c r="A45" s="84"/>
      <c r="B45" s="85"/>
      <c r="C45" s="3"/>
      <c r="D45" s="72"/>
      <c r="E45" s="21"/>
      <c r="F45" s="21"/>
      <c r="G45" s="18"/>
      <c r="H45" s="18"/>
      <c r="I45" s="86"/>
      <c r="J45" s="85"/>
      <c r="K45" s="21"/>
      <c r="L45" s="21"/>
      <c r="M45" s="59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</row>
    <row r="46" spans="1:62" s="44" customFormat="1">
      <c r="A46" s="84"/>
      <c r="B46" s="85"/>
      <c r="C46" s="3"/>
      <c r="D46" s="72"/>
      <c r="E46" s="21"/>
      <c r="F46" s="21"/>
      <c r="G46" s="18"/>
      <c r="H46" s="18"/>
      <c r="I46" s="86"/>
      <c r="J46" s="85"/>
      <c r="K46" s="21"/>
      <c r="L46" s="21"/>
      <c r="M46" s="59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</row>
    <row r="47" spans="1:62" s="44" customFormat="1">
      <c r="A47" s="84"/>
      <c r="B47" s="85"/>
      <c r="C47" s="3"/>
      <c r="D47" s="72"/>
      <c r="E47" s="21"/>
      <c r="F47" s="21"/>
      <c r="G47" s="18"/>
      <c r="H47" s="18"/>
      <c r="I47" s="86"/>
      <c r="J47" s="85"/>
      <c r="K47" s="21"/>
      <c r="L47" s="21"/>
      <c r="M47" s="59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</row>
    <row r="48" spans="1:62" s="44" customFormat="1">
      <c r="A48" s="84"/>
      <c r="B48" s="85"/>
      <c r="C48" s="3"/>
      <c r="D48" s="72"/>
      <c r="E48" s="21"/>
      <c r="F48" s="21"/>
      <c r="G48" s="18"/>
      <c r="H48" s="18"/>
      <c r="I48" s="86"/>
      <c r="J48" s="85"/>
      <c r="K48" s="21"/>
      <c r="L48" s="21"/>
      <c r="M48" s="59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</row>
    <row r="49" spans="1:62" s="44" customFormat="1">
      <c r="A49" s="84"/>
      <c r="B49" s="85"/>
      <c r="C49" s="3"/>
      <c r="D49" s="72"/>
      <c r="E49" s="21"/>
      <c r="F49" s="21"/>
      <c r="G49" s="18"/>
      <c r="H49" s="18"/>
      <c r="I49" s="86"/>
      <c r="J49" s="85"/>
      <c r="K49" s="21"/>
      <c r="L49" s="21"/>
      <c r="M49" s="59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</row>
    <row r="50" spans="1:62" s="44" customFormat="1">
      <c r="A50" s="84"/>
      <c r="B50" s="85"/>
      <c r="C50" s="3"/>
      <c r="D50" s="72"/>
      <c r="E50" s="21"/>
      <c r="F50" s="21"/>
      <c r="G50" s="18"/>
      <c r="H50" s="18"/>
      <c r="I50" s="86"/>
      <c r="J50" s="85"/>
      <c r="K50" s="21"/>
      <c r="L50" s="21"/>
      <c r="M50" s="59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</row>
    <row r="51" spans="1:62" s="44" customFormat="1">
      <c r="A51" s="84"/>
      <c r="B51" s="85"/>
      <c r="C51" s="3"/>
      <c r="D51" s="72"/>
      <c r="E51" s="21"/>
      <c r="F51" s="21"/>
      <c r="G51" s="18"/>
      <c r="H51" s="18"/>
      <c r="I51" s="86"/>
      <c r="J51" s="85"/>
      <c r="K51" s="21"/>
      <c r="L51" s="21"/>
      <c r="M51" s="59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</row>
    <row r="52" spans="1:62" s="44" customFormat="1">
      <c r="A52" s="84"/>
      <c r="B52" s="85"/>
      <c r="C52" s="3"/>
      <c r="D52" s="72"/>
      <c r="E52" s="21"/>
      <c r="F52" s="21"/>
      <c r="G52" s="18"/>
      <c r="H52" s="18"/>
      <c r="I52" s="86"/>
      <c r="J52" s="85"/>
      <c r="K52" s="21"/>
      <c r="L52" s="21"/>
      <c r="M52" s="59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</row>
    <row r="53" spans="1:62" s="44" customFormat="1">
      <c r="A53" s="84"/>
      <c r="B53" s="85"/>
      <c r="C53" s="3"/>
      <c r="D53" s="72"/>
      <c r="E53" s="21"/>
      <c r="F53" s="21"/>
      <c r="G53" s="18"/>
      <c r="H53" s="18"/>
      <c r="I53" s="86"/>
      <c r="J53" s="85"/>
      <c r="K53" s="21"/>
      <c r="L53" s="21"/>
      <c r="M53" s="59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</row>
    <row r="54" spans="1:62" s="44" customFormat="1">
      <c r="A54" s="84"/>
      <c r="B54" s="85"/>
      <c r="C54" s="3"/>
      <c r="D54" s="72"/>
      <c r="E54" s="21"/>
      <c r="F54" s="21"/>
      <c r="G54" s="18"/>
      <c r="H54" s="18"/>
      <c r="I54" s="86"/>
      <c r="J54" s="85"/>
      <c r="K54" s="21"/>
      <c r="L54" s="21"/>
      <c r="M54" s="59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</row>
    <row r="55" spans="1:62" s="44" customFormat="1">
      <c r="A55" s="84"/>
      <c r="B55" s="85"/>
      <c r="C55" s="3"/>
      <c r="D55" s="72"/>
      <c r="E55" s="21"/>
      <c r="F55" s="21"/>
      <c r="G55" s="18"/>
      <c r="H55" s="18"/>
      <c r="I55" s="86"/>
      <c r="J55" s="85"/>
      <c r="K55" s="21"/>
      <c r="L55" s="21"/>
      <c r="M55" s="59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</row>
    <row r="56" spans="1:62" s="44" customFormat="1">
      <c r="A56" s="84"/>
      <c r="B56" s="85"/>
      <c r="C56" s="3"/>
      <c r="D56" s="72"/>
      <c r="E56" s="21"/>
      <c r="F56" s="21"/>
      <c r="G56" s="18"/>
      <c r="H56" s="18"/>
      <c r="I56" s="86"/>
      <c r="J56" s="85"/>
      <c r="K56" s="21"/>
      <c r="L56" s="21"/>
      <c r="M56" s="59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</row>
    <row r="57" spans="1:62" s="44" customFormat="1">
      <c r="A57" s="84"/>
      <c r="B57" s="85"/>
      <c r="C57" s="3"/>
      <c r="D57" s="72"/>
      <c r="E57" s="21"/>
      <c r="F57" s="21"/>
      <c r="G57" s="18"/>
      <c r="H57" s="18"/>
      <c r="I57" s="86"/>
      <c r="J57" s="85"/>
      <c r="K57" s="21"/>
      <c r="L57" s="21"/>
      <c r="M57" s="59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</row>
    <row r="58" spans="1:62" s="44" customFormat="1">
      <c r="A58" s="84"/>
      <c r="B58" s="85"/>
      <c r="C58" s="3"/>
      <c r="D58" s="72"/>
      <c r="E58" s="21"/>
      <c r="F58" s="21"/>
      <c r="G58" s="18"/>
      <c r="H58" s="18"/>
      <c r="I58" s="86"/>
      <c r="J58" s="85"/>
      <c r="K58" s="21"/>
      <c r="L58" s="21"/>
      <c r="M58" s="59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</row>
    <row r="59" spans="1:62" s="44" customFormat="1">
      <c r="A59" s="84"/>
      <c r="B59" s="85"/>
      <c r="C59" s="3"/>
      <c r="D59" s="72"/>
      <c r="E59" s="21"/>
      <c r="F59" s="21"/>
      <c r="G59" s="18"/>
      <c r="H59" s="18"/>
      <c r="I59" s="86"/>
      <c r="J59" s="85"/>
      <c r="K59" s="21"/>
      <c r="L59" s="21"/>
      <c r="M59" s="59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</row>
    <row r="60" spans="1:62" s="44" customFormat="1">
      <c r="A60" s="84"/>
      <c r="B60" s="85"/>
      <c r="C60" s="3"/>
      <c r="D60" s="72"/>
      <c r="E60" s="21"/>
      <c r="F60" s="21"/>
      <c r="G60" s="18"/>
      <c r="H60" s="18"/>
      <c r="I60" s="86"/>
      <c r="J60" s="85"/>
      <c r="K60" s="21"/>
      <c r="L60" s="21"/>
      <c r="M60" s="59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</row>
    <row r="61" spans="1:62" s="44" customFormat="1">
      <c r="A61" s="84"/>
      <c r="B61" s="85"/>
      <c r="C61" s="3"/>
      <c r="D61" s="72"/>
      <c r="E61" s="21"/>
      <c r="F61" s="21"/>
      <c r="G61" s="18"/>
      <c r="H61" s="18"/>
      <c r="I61" s="86"/>
      <c r="J61" s="85"/>
      <c r="K61" s="21"/>
      <c r="L61" s="21"/>
      <c r="M61" s="59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</row>
    <row r="62" spans="1:62" s="44" customFormat="1">
      <c r="A62" s="84"/>
      <c r="B62" s="85"/>
      <c r="C62" s="3"/>
      <c r="D62" s="72"/>
      <c r="E62" s="21"/>
      <c r="F62" s="21"/>
      <c r="G62" s="18"/>
      <c r="H62" s="18"/>
      <c r="I62" s="86"/>
      <c r="J62" s="85"/>
      <c r="K62" s="21"/>
      <c r="L62" s="21"/>
      <c r="M62" s="59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</row>
    <row r="63" spans="1:62" s="44" customFormat="1">
      <c r="A63" s="84"/>
      <c r="B63" s="85"/>
      <c r="C63" s="3"/>
      <c r="D63" s="72"/>
      <c r="E63" s="21"/>
      <c r="F63" s="21"/>
      <c r="G63" s="18"/>
      <c r="H63" s="18"/>
      <c r="I63" s="86"/>
      <c r="J63" s="85"/>
      <c r="K63" s="21"/>
      <c r="L63" s="21"/>
      <c r="M63" s="59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</row>
    <row r="64" spans="1:62" s="44" customFormat="1">
      <c r="A64" s="84"/>
      <c r="B64" s="85"/>
      <c r="C64" s="3"/>
      <c r="D64" s="72"/>
      <c r="E64" s="21"/>
      <c r="F64" s="21"/>
      <c r="G64" s="18"/>
      <c r="H64" s="18"/>
      <c r="I64" s="86"/>
      <c r="J64" s="85"/>
      <c r="K64" s="21"/>
      <c r="L64" s="21"/>
      <c r="M64" s="59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</row>
    <row r="65" spans="1:62" s="44" customFormat="1">
      <c r="A65" s="84"/>
      <c r="B65" s="85"/>
      <c r="C65" s="3"/>
      <c r="D65" s="72"/>
      <c r="E65" s="21"/>
      <c r="F65" s="21"/>
      <c r="G65" s="18"/>
      <c r="H65" s="18"/>
      <c r="I65" s="86"/>
      <c r="J65" s="85"/>
      <c r="K65" s="21"/>
      <c r="L65" s="21"/>
      <c r="M65" s="59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</row>
    <row r="66" spans="1:62" s="44" customFormat="1">
      <c r="A66" s="84"/>
      <c r="B66" s="85"/>
      <c r="C66" s="3"/>
      <c r="D66" s="72"/>
      <c r="E66" s="21"/>
      <c r="F66" s="21"/>
      <c r="G66" s="18"/>
      <c r="H66" s="18"/>
      <c r="I66" s="86"/>
      <c r="J66" s="85"/>
      <c r="K66" s="21"/>
      <c r="L66" s="21"/>
      <c r="M66" s="59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</row>
    <row r="67" spans="1:62" s="44" customFormat="1">
      <c r="A67" s="84"/>
      <c r="B67" s="85"/>
      <c r="C67" s="3"/>
      <c r="D67" s="72"/>
      <c r="E67" s="21"/>
      <c r="F67" s="21"/>
      <c r="G67" s="18"/>
      <c r="H67" s="18"/>
      <c r="I67" s="86"/>
      <c r="J67" s="85"/>
      <c r="K67" s="21"/>
      <c r="L67" s="21"/>
      <c r="M67" s="59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</row>
    <row r="68" spans="1:62" s="44" customFormat="1">
      <c r="A68" s="84"/>
      <c r="B68" s="85"/>
      <c r="C68" s="3"/>
      <c r="D68" s="72"/>
      <c r="E68" s="21"/>
      <c r="F68" s="21"/>
      <c r="G68" s="18"/>
      <c r="H68" s="18"/>
      <c r="I68" s="86"/>
      <c r="J68" s="85"/>
      <c r="K68" s="21"/>
      <c r="L68" s="21"/>
      <c r="M68" s="59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</row>
    <row r="69" spans="1:62" s="44" customFormat="1">
      <c r="A69" s="84"/>
      <c r="B69" s="85"/>
      <c r="C69" s="3"/>
      <c r="D69" s="72"/>
      <c r="E69" s="21"/>
      <c r="F69" s="21"/>
      <c r="G69" s="18"/>
      <c r="H69" s="18"/>
      <c r="I69" s="86"/>
      <c r="J69" s="85"/>
      <c r="K69" s="21"/>
      <c r="L69" s="21"/>
      <c r="M69" s="59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</row>
    <row r="70" spans="1:62" s="44" customFormat="1">
      <c r="A70" s="84"/>
      <c r="B70" s="85"/>
      <c r="C70" s="3"/>
      <c r="D70" s="72"/>
      <c r="E70" s="21"/>
      <c r="F70" s="21"/>
      <c r="G70" s="18"/>
      <c r="H70" s="18"/>
      <c r="I70" s="86"/>
      <c r="J70" s="85"/>
      <c r="K70" s="21"/>
      <c r="L70" s="21"/>
      <c r="M70" s="59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</row>
    <row r="71" spans="1:62" s="44" customFormat="1">
      <c r="A71" s="84"/>
      <c r="B71" s="85"/>
      <c r="C71" s="3"/>
      <c r="D71" s="72"/>
      <c r="E71" s="21"/>
      <c r="F71" s="21"/>
      <c r="G71" s="18"/>
      <c r="H71" s="18"/>
      <c r="I71" s="86"/>
      <c r="J71" s="85"/>
      <c r="K71" s="21"/>
      <c r="L71" s="21"/>
      <c r="M71" s="59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</row>
    <row r="72" spans="1:62" s="44" customFormat="1">
      <c r="A72" s="84"/>
      <c r="B72" s="85"/>
      <c r="C72" s="3"/>
      <c r="D72" s="72"/>
      <c r="E72" s="21"/>
      <c r="F72" s="21"/>
      <c r="G72" s="18"/>
      <c r="H72" s="18"/>
      <c r="I72" s="86"/>
      <c r="J72" s="85"/>
      <c r="K72" s="21"/>
      <c r="L72" s="21"/>
      <c r="M72" s="59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</row>
    <row r="73" spans="1:62" s="44" customFormat="1">
      <c r="A73" s="84"/>
      <c r="B73" s="85"/>
      <c r="C73" s="3"/>
      <c r="D73" s="72"/>
      <c r="E73" s="21"/>
      <c r="F73" s="21"/>
      <c r="G73" s="18"/>
      <c r="H73" s="18"/>
      <c r="I73" s="86"/>
      <c r="J73" s="85"/>
      <c r="K73" s="21"/>
      <c r="L73" s="21"/>
      <c r="M73" s="59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</row>
    <row r="74" spans="1:62" s="44" customFormat="1">
      <c r="A74" s="84"/>
      <c r="B74" s="85"/>
      <c r="C74" s="3"/>
      <c r="D74" s="72"/>
      <c r="E74" s="21"/>
      <c r="F74" s="21"/>
      <c r="G74" s="18"/>
      <c r="H74" s="18"/>
      <c r="I74" s="86"/>
      <c r="J74" s="85"/>
      <c r="K74" s="21"/>
      <c r="L74" s="21"/>
      <c r="M74" s="59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</row>
    <row r="75" spans="1:62" s="44" customFormat="1">
      <c r="A75" s="84"/>
      <c r="B75" s="85"/>
      <c r="C75" s="3"/>
      <c r="D75" s="72"/>
      <c r="E75" s="21"/>
      <c r="F75" s="21"/>
      <c r="G75" s="18"/>
      <c r="H75" s="18"/>
      <c r="I75" s="86"/>
      <c r="J75" s="85"/>
      <c r="K75" s="21"/>
      <c r="L75" s="21"/>
      <c r="M75" s="59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</row>
    <row r="76" spans="1:62" s="44" customFormat="1">
      <c r="A76" s="84"/>
      <c r="B76" s="85"/>
      <c r="C76" s="3"/>
      <c r="D76" s="72"/>
      <c r="E76" s="21"/>
      <c r="F76" s="21"/>
      <c r="G76" s="18"/>
      <c r="H76" s="18"/>
      <c r="I76" s="86"/>
      <c r="J76" s="85"/>
      <c r="K76" s="21"/>
      <c r="L76" s="21"/>
      <c r="M76" s="59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</row>
    <row r="77" spans="1:62" s="44" customFormat="1">
      <c r="A77" s="84"/>
      <c r="B77" s="85"/>
      <c r="C77" s="3"/>
      <c r="D77" s="72"/>
      <c r="E77" s="21"/>
      <c r="F77" s="21"/>
      <c r="G77" s="18"/>
      <c r="H77" s="18"/>
      <c r="I77" s="86"/>
      <c r="J77" s="85"/>
      <c r="K77" s="21"/>
      <c r="L77" s="21"/>
      <c r="M77" s="59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</row>
    <row r="78" spans="1:62" s="44" customFormat="1">
      <c r="A78" s="84"/>
      <c r="B78" s="85"/>
      <c r="C78" s="3"/>
      <c r="D78" s="72"/>
      <c r="E78" s="21"/>
      <c r="F78" s="21"/>
      <c r="G78" s="18"/>
      <c r="H78" s="18"/>
      <c r="I78" s="86"/>
      <c r="J78" s="85"/>
      <c r="K78" s="21"/>
      <c r="L78" s="21"/>
      <c r="M78" s="59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</row>
    <row r="79" spans="1:62" s="44" customFormat="1">
      <c r="A79" s="84"/>
      <c r="B79" s="85"/>
      <c r="C79" s="3"/>
      <c r="D79" s="72"/>
      <c r="E79" s="21"/>
      <c r="F79" s="21"/>
      <c r="G79" s="18"/>
      <c r="H79" s="18"/>
      <c r="I79" s="86"/>
      <c r="J79" s="85"/>
      <c r="K79" s="21"/>
      <c r="L79" s="21"/>
      <c r="M79" s="59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</row>
    <row r="80" spans="1:62" s="44" customFormat="1">
      <c r="A80" s="84"/>
      <c r="B80" s="85"/>
      <c r="C80" s="3"/>
      <c r="D80" s="72"/>
      <c r="E80" s="21"/>
      <c r="F80" s="21"/>
      <c r="G80" s="18"/>
      <c r="H80" s="18"/>
      <c r="I80" s="86"/>
      <c r="J80" s="85"/>
      <c r="K80" s="21"/>
      <c r="L80" s="21"/>
      <c r="M80" s="59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</row>
    <row r="81" spans="1:62" s="44" customFormat="1">
      <c r="A81" s="84"/>
      <c r="B81" s="85"/>
      <c r="C81" s="3"/>
      <c r="D81" s="72"/>
      <c r="E81" s="21"/>
      <c r="F81" s="21"/>
      <c r="G81" s="18"/>
      <c r="H81" s="18"/>
      <c r="I81" s="86"/>
      <c r="J81" s="85"/>
      <c r="K81" s="21"/>
      <c r="L81" s="21"/>
      <c r="M81" s="59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</row>
    <row r="82" spans="1:62" s="44" customFormat="1">
      <c r="A82" s="84"/>
      <c r="B82" s="85"/>
      <c r="C82" s="3"/>
      <c r="D82" s="72"/>
      <c r="E82" s="21"/>
      <c r="F82" s="21"/>
      <c r="G82" s="18"/>
      <c r="H82" s="18"/>
      <c r="I82" s="86"/>
      <c r="J82" s="85"/>
      <c r="K82" s="21"/>
      <c r="L82" s="21"/>
      <c r="M82" s="59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</row>
    <row r="83" spans="1:62" s="44" customFormat="1">
      <c r="A83" s="84"/>
      <c r="B83" s="85"/>
      <c r="C83" s="3"/>
      <c r="D83" s="72"/>
      <c r="E83" s="21"/>
      <c r="F83" s="21"/>
      <c r="G83" s="18"/>
      <c r="H83" s="18"/>
      <c r="I83" s="86"/>
      <c r="J83" s="85"/>
      <c r="K83" s="21"/>
      <c r="L83" s="21"/>
      <c r="M83" s="59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</row>
    <row r="84" spans="1:62" s="44" customFormat="1">
      <c r="A84" s="84"/>
      <c r="B84" s="85"/>
      <c r="C84" s="3"/>
      <c r="D84" s="72"/>
      <c r="E84" s="21"/>
      <c r="F84" s="21"/>
      <c r="G84" s="18"/>
      <c r="H84" s="18"/>
      <c r="I84" s="86"/>
      <c r="J84" s="85"/>
      <c r="K84" s="21"/>
      <c r="L84" s="21"/>
      <c r="M84" s="59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</row>
    <row r="85" spans="1:62" s="44" customFormat="1">
      <c r="A85" s="84"/>
      <c r="B85" s="85"/>
      <c r="C85" s="3"/>
      <c r="D85" s="72"/>
      <c r="E85" s="21"/>
      <c r="F85" s="21"/>
      <c r="G85" s="18"/>
      <c r="H85" s="18"/>
      <c r="I85" s="86"/>
      <c r="J85" s="85"/>
      <c r="K85" s="21"/>
      <c r="L85" s="21"/>
      <c r="M85" s="59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</row>
    <row r="86" spans="1:62" s="44" customFormat="1">
      <c r="A86" s="84"/>
      <c r="B86" s="85"/>
      <c r="C86" s="3"/>
      <c r="D86" s="72"/>
      <c r="E86" s="21"/>
      <c r="F86" s="21"/>
      <c r="G86" s="18"/>
      <c r="H86" s="18"/>
      <c r="I86" s="86"/>
      <c r="J86" s="85"/>
      <c r="K86" s="21"/>
      <c r="L86" s="21"/>
      <c r="M86" s="59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</row>
    <row r="87" spans="1:62" s="44" customFormat="1">
      <c r="A87" s="84"/>
      <c r="B87" s="85"/>
      <c r="C87" s="3"/>
      <c r="D87" s="72"/>
      <c r="E87" s="21"/>
      <c r="F87" s="21"/>
      <c r="G87" s="18"/>
      <c r="H87" s="18"/>
      <c r="I87" s="86"/>
      <c r="J87" s="85"/>
      <c r="K87" s="21"/>
      <c r="L87" s="21"/>
      <c r="M87" s="59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  <c r="BF87" s="51"/>
      <c r="BG87" s="51"/>
      <c r="BH87" s="51"/>
      <c r="BI87" s="51"/>
      <c r="BJ87" s="51"/>
    </row>
    <row r="88" spans="1:62" s="44" customFormat="1">
      <c r="A88" s="84"/>
      <c r="B88" s="85"/>
      <c r="C88" s="3"/>
      <c r="D88" s="72"/>
      <c r="E88" s="21"/>
      <c r="F88" s="21"/>
      <c r="G88" s="18"/>
      <c r="H88" s="18"/>
      <c r="I88" s="86"/>
      <c r="J88" s="85"/>
      <c r="K88" s="21"/>
      <c r="L88" s="21"/>
      <c r="M88" s="59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  <c r="BH88" s="51"/>
      <c r="BI88" s="51"/>
      <c r="BJ88" s="51"/>
    </row>
    <row r="89" spans="1:62" s="44" customFormat="1">
      <c r="A89" s="84"/>
      <c r="B89" s="85"/>
      <c r="C89" s="3"/>
      <c r="D89" s="72"/>
      <c r="E89" s="21"/>
      <c r="F89" s="21"/>
      <c r="G89" s="18"/>
      <c r="H89" s="18"/>
      <c r="I89" s="86"/>
      <c r="J89" s="85"/>
      <c r="K89" s="21"/>
      <c r="L89" s="21"/>
      <c r="M89" s="59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1"/>
      <c r="BG89" s="51"/>
      <c r="BH89" s="51"/>
      <c r="BI89" s="51"/>
      <c r="BJ89" s="51"/>
    </row>
    <row r="90" spans="1:62" s="44" customFormat="1">
      <c r="A90" s="84"/>
      <c r="B90" s="85"/>
      <c r="C90" s="3"/>
      <c r="D90" s="72"/>
      <c r="E90" s="21"/>
      <c r="F90" s="21"/>
      <c r="G90" s="18"/>
      <c r="H90" s="18"/>
      <c r="I90" s="86"/>
      <c r="J90" s="85"/>
      <c r="K90" s="21"/>
      <c r="L90" s="21"/>
      <c r="M90" s="59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1"/>
      <c r="BG90" s="51"/>
      <c r="BH90" s="51"/>
      <c r="BI90" s="51"/>
      <c r="BJ90" s="51"/>
    </row>
    <row r="91" spans="1:62" s="44" customFormat="1">
      <c r="A91" s="84"/>
      <c r="B91" s="85"/>
      <c r="C91" s="3"/>
      <c r="D91" s="72"/>
      <c r="E91" s="21"/>
      <c r="F91" s="21"/>
      <c r="G91" s="18"/>
      <c r="H91" s="18"/>
      <c r="I91" s="86"/>
      <c r="J91" s="85"/>
      <c r="K91" s="21"/>
      <c r="L91" s="21"/>
      <c r="M91" s="59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  <c r="BH91" s="51"/>
      <c r="BI91" s="51"/>
      <c r="BJ91" s="51"/>
    </row>
    <row r="92" spans="1:62" s="44" customFormat="1">
      <c r="A92" s="84"/>
      <c r="B92" s="85"/>
      <c r="C92" s="3"/>
      <c r="D92" s="72"/>
      <c r="E92" s="21"/>
      <c r="F92" s="21"/>
      <c r="G92" s="18"/>
      <c r="H92" s="18"/>
      <c r="I92" s="86"/>
      <c r="J92" s="85"/>
      <c r="K92" s="21"/>
      <c r="L92" s="21"/>
      <c r="M92" s="59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</row>
    <row r="93" spans="1:62" s="44" customFormat="1">
      <c r="A93" s="84"/>
      <c r="B93" s="85"/>
      <c r="C93" s="3"/>
      <c r="D93" s="72"/>
      <c r="E93" s="21"/>
      <c r="F93" s="21"/>
      <c r="G93" s="18"/>
      <c r="H93" s="18"/>
      <c r="I93" s="86"/>
      <c r="J93" s="85"/>
      <c r="K93" s="21"/>
      <c r="L93" s="21"/>
      <c r="M93" s="59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</row>
    <row r="94" spans="1:62" s="44" customFormat="1">
      <c r="A94" s="84"/>
      <c r="B94" s="85"/>
      <c r="C94" s="3"/>
      <c r="D94" s="72"/>
      <c r="E94" s="21"/>
      <c r="F94" s="21"/>
      <c r="G94" s="18"/>
      <c r="H94" s="18"/>
      <c r="I94" s="86"/>
      <c r="J94" s="85"/>
      <c r="K94" s="21"/>
      <c r="L94" s="21"/>
      <c r="M94" s="59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  <c r="BH94" s="51"/>
      <c r="BI94" s="51"/>
      <c r="BJ94" s="51"/>
    </row>
    <row r="95" spans="1:62" s="44" customFormat="1">
      <c r="A95" s="84"/>
      <c r="B95" s="85"/>
      <c r="C95" s="3"/>
      <c r="D95" s="72"/>
      <c r="E95" s="21"/>
      <c r="F95" s="21"/>
      <c r="G95" s="18"/>
      <c r="H95" s="18"/>
      <c r="I95" s="86"/>
      <c r="J95" s="85"/>
      <c r="K95" s="21"/>
      <c r="L95" s="21"/>
      <c r="M95" s="59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  <c r="BF95" s="51"/>
      <c r="BG95" s="51"/>
      <c r="BH95" s="51"/>
      <c r="BI95" s="51"/>
      <c r="BJ95" s="51"/>
    </row>
    <row r="96" spans="1:62" s="44" customFormat="1">
      <c r="A96" s="84"/>
      <c r="B96" s="85"/>
      <c r="C96" s="3"/>
      <c r="D96" s="72"/>
      <c r="E96" s="21"/>
      <c r="F96" s="21"/>
      <c r="G96" s="18"/>
      <c r="H96" s="18"/>
      <c r="I96" s="86"/>
      <c r="J96" s="85"/>
      <c r="K96" s="21"/>
      <c r="L96" s="21"/>
      <c r="M96" s="59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  <c r="BF96" s="51"/>
      <c r="BG96" s="51"/>
      <c r="BH96" s="51"/>
      <c r="BI96" s="51"/>
      <c r="BJ96" s="51"/>
    </row>
    <row r="97" spans="1:62" s="44" customFormat="1">
      <c r="A97" s="84"/>
      <c r="B97" s="85"/>
      <c r="C97" s="3"/>
      <c r="D97" s="72"/>
      <c r="E97" s="21"/>
      <c r="F97" s="21"/>
      <c r="G97" s="18"/>
      <c r="H97" s="18"/>
      <c r="I97" s="86"/>
      <c r="J97" s="85"/>
      <c r="K97" s="21"/>
      <c r="L97" s="21"/>
      <c r="M97" s="59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  <c r="BF97" s="51"/>
      <c r="BG97" s="51"/>
      <c r="BH97" s="51"/>
      <c r="BI97" s="51"/>
      <c r="BJ97" s="51"/>
    </row>
    <row r="98" spans="1:62" s="44" customFormat="1">
      <c r="A98" s="84"/>
      <c r="B98" s="85"/>
      <c r="C98" s="3"/>
      <c r="D98" s="72"/>
      <c r="E98" s="21"/>
      <c r="F98" s="21"/>
      <c r="G98" s="18"/>
      <c r="H98" s="18"/>
      <c r="I98" s="86"/>
      <c r="J98" s="85"/>
      <c r="K98" s="21"/>
      <c r="L98" s="21"/>
      <c r="M98" s="59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  <c r="BF98" s="51"/>
      <c r="BG98" s="51"/>
      <c r="BH98" s="51"/>
      <c r="BI98" s="51"/>
      <c r="BJ98" s="51"/>
    </row>
    <row r="99" spans="1:62" s="44" customFormat="1">
      <c r="A99" s="84"/>
      <c r="B99" s="85"/>
      <c r="C99" s="3"/>
      <c r="D99" s="72"/>
      <c r="E99" s="21"/>
      <c r="F99" s="21"/>
      <c r="G99" s="18"/>
      <c r="H99" s="18"/>
      <c r="I99" s="86"/>
      <c r="J99" s="85"/>
      <c r="K99" s="21"/>
      <c r="L99" s="21"/>
      <c r="M99" s="59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  <c r="BF99" s="51"/>
      <c r="BG99" s="51"/>
      <c r="BH99" s="51"/>
      <c r="BI99" s="51"/>
      <c r="BJ99" s="51"/>
    </row>
    <row r="100" spans="1:62" s="44" customFormat="1">
      <c r="A100" s="84"/>
      <c r="B100" s="85"/>
      <c r="C100" s="3"/>
      <c r="D100" s="72"/>
      <c r="E100" s="21"/>
      <c r="F100" s="21"/>
      <c r="G100" s="18"/>
      <c r="H100" s="18"/>
      <c r="I100" s="86"/>
      <c r="J100" s="85"/>
      <c r="K100" s="21"/>
      <c r="L100" s="21"/>
      <c r="M100" s="59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  <c r="BF100" s="51"/>
      <c r="BG100" s="51"/>
      <c r="BH100" s="51"/>
      <c r="BI100" s="51"/>
      <c r="BJ100" s="51"/>
    </row>
    <row r="101" spans="1:62" s="44" customFormat="1">
      <c r="A101" s="84"/>
      <c r="B101" s="85"/>
      <c r="C101" s="3"/>
      <c r="D101" s="72"/>
      <c r="E101" s="21"/>
      <c r="F101" s="21"/>
      <c r="G101" s="18"/>
      <c r="H101" s="18"/>
      <c r="I101" s="86"/>
      <c r="J101" s="85"/>
      <c r="K101" s="21"/>
      <c r="L101" s="21"/>
      <c r="M101" s="59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  <c r="BF101" s="51"/>
      <c r="BG101" s="51"/>
      <c r="BH101" s="51"/>
      <c r="BI101" s="51"/>
      <c r="BJ101" s="51"/>
    </row>
    <row r="102" spans="1:62" s="44" customFormat="1">
      <c r="A102" s="84"/>
      <c r="B102" s="85"/>
      <c r="C102" s="3"/>
      <c r="D102" s="72"/>
      <c r="E102" s="21"/>
      <c r="F102" s="21"/>
      <c r="G102" s="18"/>
      <c r="H102" s="18"/>
      <c r="I102" s="86"/>
      <c r="J102" s="85"/>
      <c r="K102" s="21"/>
      <c r="L102" s="21"/>
      <c r="M102" s="59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  <c r="BF102" s="51"/>
      <c r="BG102" s="51"/>
      <c r="BH102" s="51"/>
      <c r="BI102" s="51"/>
      <c r="BJ102" s="51"/>
    </row>
    <row r="103" spans="1:62" s="44" customFormat="1">
      <c r="A103" s="84"/>
      <c r="B103" s="85"/>
      <c r="C103" s="3"/>
      <c r="D103" s="72"/>
      <c r="E103" s="21"/>
      <c r="F103" s="21"/>
      <c r="G103" s="18"/>
      <c r="H103" s="18"/>
      <c r="I103" s="86"/>
      <c r="J103" s="85"/>
      <c r="K103" s="21"/>
      <c r="L103" s="21"/>
      <c r="M103" s="59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  <c r="BF103" s="51"/>
      <c r="BG103" s="51"/>
      <c r="BH103" s="51"/>
      <c r="BI103" s="51"/>
      <c r="BJ103" s="51"/>
    </row>
    <row r="104" spans="1:62" s="44" customFormat="1">
      <c r="A104" s="84"/>
      <c r="B104" s="85"/>
      <c r="C104" s="3"/>
      <c r="D104" s="72"/>
      <c r="E104" s="21"/>
      <c r="F104" s="21"/>
      <c r="G104" s="18"/>
      <c r="H104" s="18"/>
      <c r="I104" s="86"/>
      <c r="J104" s="85"/>
      <c r="K104" s="21"/>
      <c r="L104" s="21"/>
      <c r="M104" s="59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  <c r="BF104" s="51"/>
      <c r="BG104" s="51"/>
      <c r="BH104" s="51"/>
      <c r="BI104" s="51"/>
      <c r="BJ104" s="51"/>
    </row>
    <row r="105" spans="1:62" s="44" customFormat="1">
      <c r="A105" s="84"/>
      <c r="B105" s="85"/>
      <c r="C105" s="3"/>
      <c r="D105" s="72"/>
      <c r="E105" s="21"/>
      <c r="F105" s="21"/>
      <c r="G105" s="18"/>
      <c r="H105" s="18"/>
      <c r="I105" s="86"/>
      <c r="J105" s="85"/>
      <c r="K105" s="21"/>
      <c r="L105" s="21"/>
      <c r="M105" s="59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  <c r="BF105" s="51"/>
      <c r="BG105" s="51"/>
      <c r="BH105" s="51"/>
      <c r="BI105" s="51"/>
      <c r="BJ105" s="51"/>
    </row>
    <row r="106" spans="1:62" s="44" customFormat="1">
      <c r="A106" s="84"/>
      <c r="B106" s="85"/>
      <c r="C106" s="3"/>
      <c r="D106" s="72"/>
      <c r="E106" s="21"/>
      <c r="F106" s="21"/>
      <c r="G106" s="18"/>
      <c r="H106" s="18"/>
      <c r="I106" s="86"/>
      <c r="J106" s="85"/>
      <c r="K106" s="21"/>
      <c r="L106" s="21"/>
      <c r="M106" s="59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  <c r="BF106" s="51"/>
      <c r="BG106" s="51"/>
      <c r="BH106" s="51"/>
      <c r="BI106" s="51"/>
      <c r="BJ106" s="51"/>
    </row>
    <row r="107" spans="1:62" s="44" customFormat="1">
      <c r="A107" s="84"/>
      <c r="B107" s="85"/>
      <c r="C107" s="3"/>
      <c r="D107" s="72"/>
      <c r="E107" s="21"/>
      <c r="F107" s="21"/>
      <c r="G107" s="18"/>
      <c r="H107" s="18"/>
      <c r="I107" s="86"/>
      <c r="J107" s="85"/>
      <c r="K107" s="21"/>
      <c r="L107" s="21"/>
      <c r="M107" s="59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  <c r="BF107" s="51"/>
      <c r="BG107" s="51"/>
      <c r="BH107" s="51"/>
      <c r="BI107" s="51"/>
      <c r="BJ107" s="51"/>
    </row>
    <row r="108" spans="1:62" s="44" customFormat="1">
      <c r="A108" s="84"/>
      <c r="B108" s="85"/>
      <c r="C108" s="3"/>
      <c r="D108" s="72"/>
      <c r="E108" s="21"/>
      <c r="F108" s="21"/>
      <c r="G108" s="18"/>
      <c r="H108" s="18"/>
      <c r="I108" s="86"/>
      <c r="J108" s="85"/>
      <c r="K108" s="21"/>
      <c r="L108" s="21"/>
      <c r="M108" s="59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  <c r="BF108" s="51"/>
      <c r="BG108" s="51"/>
      <c r="BH108" s="51"/>
      <c r="BI108" s="51"/>
      <c r="BJ108" s="51"/>
    </row>
    <row r="109" spans="1:62" s="44" customFormat="1">
      <c r="A109" s="84"/>
      <c r="B109" s="85"/>
      <c r="C109" s="3"/>
      <c r="D109" s="72"/>
      <c r="E109" s="21"/>
      <c r="F109" s="21"/>
      <c r="G109" s="18"/>
      <c r="H109" s="18"/>
      <c r="I109" s="86"/>
      <c r="J109" s="85"/>
      <c r="K109" s="21"/>
      <c r="L109" s="21"/>
      <c r="M109" s="59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/>
      <c r="BF109" s="51"/>
      <c r="BG109" s="51"/>
      <c r="BH109" s="51"/>
      <c r="BI109" s="51"/>
      <c r="BJ109" s="51"/>
    </row>
    <row r="110" spans="1:62" s="44" customFormat="1">
      <c r="A110" s="84"/>
      <c r="B110" s="85"/>
      <c r="C110" s="3"/>
      <c r="D110" s="72"/>
      <c r="E110" s="21"/>
      <c r="F110" s="21"/>
      <c r="G110" s="18"/>
      <c r="H110" s="18"/>
      <c r="I110" s="86"/>
      <c r="J110" s="85"/>
      <c r="K110" s="21"/>
      <c r="L110" s="21"/>
      <c r="M110" s="59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  <c r="BF110" s="51"/>
      <c r="BG110" s="51"/>
      <c r="BH110" s="51"/>
      <c r="BI110" s="51"/>
      <c r="BJ110" s="51"/>
    </row>
    <row r="111" spans="1:62" s="44" customFormat="1">
      <c r="A111" s="84"/>
      <c r="B111" s="85"/>
      <c r="C111" s="3"/>
      <c r="D111" s="72"/>
      <c r="E111" s="21"/>
      <c r="F111" s="21"/>
      <c r="G111" s="18"/>
      <c r="H111" s="18"/>
      <c r="I111" s="86"/>
      <c r="J111" s="85"/>
      <c r="K111" s="21"/>
      <c r="L111" s="21"/>
      <c r="M111" s="59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  <c r="BF111" s="51"/>
      <c r="BG111" s="51"/>
      <c r="BH111" s="51"/>
      <c r="BI111" s="51"/>
      <c r="BJ111" s="51"/>
    </row>
    <row r="112" spans="1:62" s="44" customFormat="1">
      <c r="A112" s="84"/>
      <c r="B112" s="85"/>
      <c r="C112" s="3"/>
      <c r="D112" s="72"/>
      <c r="E112" s="21"/>
      <c r="F112" s="21"/>
      <c r="G112" s="18"/>
      <c r="H112" s="18"/>
      <c r="I112" s="86"/>
      <c r="J112" s="85"/>
      <c r="K112" s="21"/>
      <c r="L112" s="21"/>
      <c r="M112" s="59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  <c r="BF112" s="51"/>
      <c r="BG112" s="51"/>
      <c r="BH112" s="51"/>
      <c r="BI112" s="51"/>
      <c r="BJ112" s="51"/>
    </row>
    <row r="113" spans="1:62" s="44" customFormat="1">
      <c r="A113" s="84"/>
      <c r="B113" s="85"/>
      <c r="C113" s="3"/>
      <c r="D113" s="72"/>
      <c r="E113" s="21"/>
      <c r="F113" s="21"/>
      <c r="G113" s="18"/>
      <c r="H113" s="18"/>
      <c r="I113" s="86"/>
      <c r="J113" s="85"/>
      <c r="K113" s="21"/>
      <c r="L113" s="21"/>
      <c r="M113" s="59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  <c r="BF113" s="51"/>
      <c r="BG113" s="51"/>
      <c r="BH113" s="51"/>
      <c r="BI113" s="51"/>
      <c r="BJ113" s="51"/>
    </row>
    <row r="114" spans="1:62" s="44" customFormat="1">
      <c r="A114" s="84"/>
      <c r="B114" s="85"/>
      <c r="C114" s="3"/>
      <c r="D114" s="72"/>
      <c r="E114" s="21"/>
      <c r="F114" s="21"/>
      <c r="G114" s="18"/>
      <c r="H114" s="18"/>
      <c r="I114" s="86"/>
      <c r="J114" s="85"/>
      <c r="K114" s="21"/>
      <c r="L114" s="21"/>
      <c r="M114" s="59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  <c r="BF114" s="51"/>
      <c r="BG114" s="51"/>
      <c r="BH114" s="51"/>
      <c r="BI114" s="51"/>
      <c r="BJ114" s="51"/>
    </row>
    <row r="115" spans="1:62" s="44" customFormat="1">
      <c r="A115" s="84"/>
      <c r="B115" s="85"/>
      <c r="C115" s="3"/>
      <c r="D115" s="72"/>
      <c r="E115" s="21"/>
      <c r="F115" s="21"/>
      <c r="G115" s="18"/>
      <c r="H115" s="18"/>
      <c r="I115" s="86"/>
      <c r="J115" s="85"/>
      <c r="K115" s="21"/>
      <c r="L115" s="21"/>
      <c r="M115" s="59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  <c r="BF115" s="51"/>
      <c r="BG115" s="51"/>
      <c r="BH115" s="51"/>
      <c r="BI115" s="51"/>
      <c r="BJ115" s="51"/>
    </row>
    <row r="116" spans="1:62" s="44" customFormat="1">
      <c r="A116" s="84"/>
      <c r="B116" s="85"/>
      <c r="C116" s="3"/>
      <c r="D116" s="72"/>
      <c r="E116" s="21"/>
      <c r="F116" s="21"/>
      <c r="G116" s="18"/>
      <c r="H116" s="18"/>
      <c r="I116" s="86"/>
      <c r="J116" s="85"/>
      <c r="K116" s="21"/>
      <c r="L116" s="21"/>
      <c r="M116" s="59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  <c r="BF116" s="51"/>
      <c r="BG116" s="51"/>
      <c r="BH116" s="51"/>
      <c r="BI116" s="51"/>
      <c r="BJ116" s="51"/>
    </row>
    <row r="117" spans="1:62" s="44" customFormat="1">
      <c r="A117" s="84"/>
      <c r="B117" s="85"/>
      <c r="C117" s="3"/>
      <c r="D117" s="72"/>
      <c r="E117" s="21"/>
      <c r="F117" s="21"/>
      <c r="G117" s="18"/>
      <c r="H117" s="18"/>
      <c r="I117" s="86"/>
      <c r="J117" s="85"/>
      <c r="K117" s="21"/>
      <c r="L117" s="21"/>
      <c r="M117" s="59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  <c r="BF117" s="51"/>
      <c r="BG117" s="51"/>
      <c r="BH117" s="51"/>
      <c r="BI117" s="51"/>
      <c r="BJ117" s="51"/>
    </row>
    <row r="118" spans="1:62" s="44" customFormat="1">
      <c r="A118" s="84"/>
      <c r="B118" s="85"/>
      <c r="C118" s="3"/>
      <c r="D118" s="72"/>
      <c r="E118" s="21"/>
      <c r="F118" s="21"/>
      <c r="G118" s="18"/>
      <c r="H118" s="18"/>
      <c r="I118" s="86"/>
      <c r="J118" s="85"/>
      <c r="K118" s="21"/>
      <c r="L118" s="21"/>
      <c r="M118" s="59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  <c r="BF118" s="51"/>
      <c r="BG118" s="51"/>
      <c r="BH118" s="51"/>
      <c r="BI118" s="51"/>
      <c r="BJ118" s="51"/>
    </row>
  </sheetData>
  <mergeCells count="5">
    <mergeCell ref="A1:M1"/>
    <mergeCell ref="A2:A4"/>
    <mergeCell ref="B2:I2"/>
    <mergeCell ref="J2:M2"/>
    <mergeCell ref="C3:G3"/>
  </mergeCells>
  <phoneticPr fontId="0" type="noConversion"/>
  <printOptions horizontalCentered="1"/>
  <pageMargins left="0" right="0" top="0" bottom="0" header="0.51181102362204722" footer="0.51181102362204722"/>
  <pageSetup paperSize="9" scale="65" orientation="landscape" verticalDpi="300" r:id="rId1"/>
  <headerFooter alignWithMargins="0"/>
  <rowBreaks count="1" manualBreakCount="1">
    <brk id="38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71"/>
  <sheetViews>
    <sheetView tabSelected="1" view="pageBreakPreview" topLeftCell="A46" zoomScale="60" workbookViewId="0">
      <selection activeCell="V9" sqref="V9"/>
    </sheetView>
  </sheetViews>
  <sheetFormatPr defaultRowHeight="12.75"/>
  <cols>
    <col min="1" max="2" width="13" customWidth="1"/>
    <col min="3" max="3" width="29.140625" customWidth="1"/>
    <col min="4" max="4" width="30.42578125" customWidth="1"/>
    <col min="6" max="6" width="11.42578125" customWidth="1"/>
    <col min="7" max="7" width="14.5703125" customWidth="1"/>
    <col min="8" max="8" width="9.85546875" customWidth="1"/>
    <col min="9" max="9" width="16.7109375" customWidth="1"/>
    <col min="10" max="10" width="12.42578125" customWidth="1"/>
    <col min="11" max="11" width="13" customWidth="1"/>
    <col min="12" max="12" width="11.85546875" customWidth="1"/>
    <col min="13" max="13" width="13.42578125" customWidth="1"/>
  </cols>
  <sheetData>
    <row r="1" spans="1:13" ht="21" thickBot="1">
      <c r="A1" s="207" t="s">
        <v>57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9"/>
    </row>
    <row r="2" spans="1:13" ht="15.75">
      <c r="A2" s="210" t="s">
        <v>0</v>
      </c>
      <c r="B2" s="213" t="s">
        <v>58</v>
      </c>
      <c r="C2" s="214"/>
      <c r="D2" s="214"/>
      <c r="E2" s="214"/>
      <c r="F2" s="214"/>
      <c r="G2" s="214"/>
      <c r="H2" s="214"/>
      <c r="I2" s="215"/>
      <c r="J2" s="216" t="s">
        <v>59</v>
      </c>
      <c r="K2" s="214"/>
      <c r="L2" s="214"/>
      <c r="M2" s="215"/>
    </row>
    <row r="3" spans="1:13" ht="94.5">
      <c r="A3" s="211"/>
      <c r="B3" s="108" t="s">
        <v>60</v>
      </c>
      <c r="C3" s="217" t="s">
        <v>61</v>
      </c>
      <c r="D3" s="217"/>
      <c r="E3" s="217"/>
      <c r="F3" s="217"/>
      <c r="G3" s="217"/>
      <c r="H3" s="15" t="s">
        <v>62</v>
      </c>
      <c r="I3" s="109" t="s">
        <v>6</v>
      </c>
      <c r="J3" s="108" t="s">
        <v>60</v>
      </c>
      <c r="K3" s="110" t="s">
        <v>4</v>
      </c>
      <c r="L3" s="15" t="s">
        <v>62</v>
      </c>
      <c r="M3" s="109" t="s">
        <v>6</v>
      </c>
    </row>
    <row r="4" spans="1:13" ht="32.25" thickBot="1">
      <c r="A4" s="212"/>
      <c r="B4" s="111" t="s">
        <v>7</v>
      </c>
      <c r="C4" s="112" t="s">
        <v>16</v>
      </c>
      <c r="D4" s="76" t="s">
        <v>8</v>
      </c>
      <c r="E4" s="4" t="s">
        <v>9</v>
      </c>
      <c r="F4" s="4" t="s">
        <v>10</v>
      </c>
      <c r="G4" s="5" t="s">
        <v>7</v>
      </c>
      <c r="H4" s="5" t="s">
        <v>7</v>
      </c>
      <c r="I4" s="6" t="s">
        <v>11</v>
      </c>
      <c r="J4" s="113" t="s">
        <v>7</v>
      </c>
      <c r="K4" s="5" t="s">
        <v>7</v>
      </c>
      <c r="L4" s="5" t="s">
        <v>7</v>
      </c>
      <c r="M4" s="6" t="s">
        <v>11</v>
      </c>
    </row>
    <row r="5" spans="1:13" ht="15.75">
      <c r="A5" s="114" t="s">
        <v>63</v>
      </c>
      <c r="B5" s="115"/>
      <c r="C5" s="116"/>
      <c r="D5" s="117"/>
      <c r="E5" s="118"/>
      <c r="F5" s="119"/>
      <c r="G5" s="120"/>
      <c r="H5" s="120"/>
      <c r="I5" s="121">
        <f>G5+H5+B5</f>
        <v>0</v>
      </c>
      <c r="J5" s="122">
        <v>0</v>
      </c>
      <c r="K5" s="123">
        <f t="shared" ref="K5:L10" si="0">G5</f>
        <v>0</v>
      </c>
      <c r="L5" s="123">
        <f t="shared" si="0"/>
        <v>0</v>
      </c>
      <c r="M5" s="121">
        <f t="shared" ref="M5:M10" si="1">J5+K5+L5</f>
        <v>0</v>
      </c>
    </row>
    <row r="6" spans="1:13" ht="15.75">
      <c r="A6" s="124"/>
      <c r="B6" s="125"/>
      <c r="C6" s="126" t="s">
        <v>64</v>
      </c>
      <c r="D6" s="127" t="s">
        <v>65</v>
      </c>
      <c r="E6" s="128" t="s">
        <v>13</v>
      </c>
      <c r="F6" s="129">
        <v>19</v>
      </c>
      <c r="G6" s="93">
        <v>3800</v>
      </c>
      <c r="H6" s="93"/>
      <c r="I6" s="130">
        <f t="shared" ref="I6:I10" si="2">G6+H6+B6</f>
        <v>3800</v>
      </c>
      <c r="J6" s="131"/>
      <c r="K6" s="123">
        <f t="shared" si="0"/>
        <v>3800</v>
      </c>
      <c r="L6" s="123">
        <f t="shared" si="0"/>
        <v>0</v>
      </c>
      <c r="M6" s="130">
        <f t="shared" si="1"/>
        <v>3800</v>
      </c>
    </row>
    <row r="7" spans="1:13" ht="15.75">
      <c r="A7" s="124"/>
      <c r="B7" s="125"/>
      <c r="C7" s="126" t="s">
        <v>64</v>
      </c>
      <c r="D7" s="127" t="s">
        <v>66</v>
      </c>
      <c r="E7" s="128" t="s">
        <v>13</v>
      </c>
      <c r="F7" s="129">
        <v>4</v>
      </c>
      <c r="G7" s="93">
        <v>800</v>
      </c>
      <c r="H7" s="93"/>
      <c r="I7" s="130">
        <f t="shared" si="2"/>
        <v>800</v>
      </c>
      <c r="J7" s="131"/>
      <c r="K7" s="123">
        <f t="shared" si="0"/>
        <v>800</v>
      </c>
      <c r="L7" s="123">
        <f t="shared" si="0"/>
        <v>0</v>
      </c>
      <c r="M7" s="130">
        <f t="shared" si="1"/>
        <v>800</v>
      </c>
    </row>
    <row r="8" spans="1:13" ht="33.75" customHeight="1">
      <c r="A8" s="124"/>
      <c r="B8" s="125"/>
      <c r="C8" s="132" t="s">
        <v>67</v>
      </c>
      <c r="D8" s="127" t="s">
        <v>68</v>
      </c>
      <c r="E8" s="128" t="s">
        <v>13</v>
      </c>
      <c r="F8" s="129">
        <v>20</v>
      </c>
      <c r="G8" s="93">
        <v>4980</v>
      </c>
      <c r="H8" s="93"/>
      <c r="I8" s="130">
        <f t="shared" si="2"/>
        <v>4980</v>
      </c>
      <c r="J8" s="131"/>
      <c r="K8" s="123">
        <f t="shared" si="0"/>
        <v>4980</v>
      </c>
      <c r="L8" s="123">
        <f t="shared" si="0"/>
        <v>0</v>
      </c>
      <c r="M8" s="130">
        <f t="shared" si="1"/>
        <v>4980</v>
      </c>
    </row>
    <row r="9" spans="1:13" ht="31.5" customHeight="1">
      <c r="A9" s="124"/>
      <c r="B9" s="125"/>
      <c r="C9" s="132" t="s">
        <v>67</v>
      </c>
      <c r="D9" s="127" t="s">
        <v>69</v>
      </c>
      <c r="E9" s="128" t="s">
        <v>13</v>
      </c>
      <c r="F9" s="129">
        <v>100</v>
      </c>
      <c r="G9" s="93">
        <v>50</v>
      </c>
      <c r="H9" s="93"/>
      <c r="I9" s="130">
        <f t="shared" si="2"/>
        <v>50</v>
      </c>
      <c r="J9" s="125"/>
      <c r="K9" s="123">
        <f t="shared" si="0"/>
        <v>50</v>
      </c>
      <c r="L9" s="123">
        <f t="shared" si="0"/>
        <v>0</v>
      </c>
      <c r="M9" s="130">
        <f t="shared" si="1"/>
        <v>50</v>
      </c>
    </row>
    <row r="10" spans="1:13" ht="38.25" customHeight="1" thickBot="1">
      <c r="A10" s="124"/>
      <c r="B10" s="125"/>
      <c r="C10" s="132" t="s">
        <v>67</v>
      </c>
      <c r="D10" s="127" t="s">
        <v>70</v>
      </c>
      <c r="E10" s="128" t="s">
        <v>13</v>
      </c>
      <c r="F10" s="129">
        <v>15</v>
      </c>
      <c r="G10" s="93">
        <v>750</v>
      </c>
      <c r="H10" s="133"/>
      <c r="I10" s="130">
        <f t="shared" si="2"/>
        <v>750</v>
      </c>
      <c r="J10" s="131"/>
      <c r="K10" s="123">
        <f t="shared" si="0"/>
        <v>750</v>
      </c>
      <c r="L10" s="123">
        <f t="shared" si="0"/>
        <v>0</v>
      </c>
      <c r="M10" s="130">
        <f t="shared" si="1"/>
        <v>750</v>
      </c>
    </row>
    <row r="11" spans="1:13" ht="16.5" thickBot="1">
      <c r="A11" s="134" t="str">
        <f>A5</f>
        <v>ДНЗ 33</v>
      </c>
      <c r="B11" s="135">
        <f>SUM(B5:B10)</f>
        <v>0</v>
      </c>
      <c r="C11" s="136" t="s">
        <v>17</v>
      </c>
      <c r="D11" s="136" t="s">
        <v>17</v>
      </c>
      <c r="E11" s="136" t="s">
        <v>17</v>
      </c>
      <c r="F11" s="136" t="s">
        <v>17</v>
      </c>
      <c r="G11" s="135">
        <f t="shared" ref="G11:M11" si="3">SUM(G5:G10)</f>
        <v>10380</v>
      </c>
      <c r="H11" s="135">
        <f t="shared" si="3"/>
        <v>0</v>
      </c>
      <c r="I11" s="135">
        <f t="shared" si="3"/>
        <v>10380</v>
      </c>
      <c r="J11" s="135">
        <f t="shared" si="3"/>
        <v>0</v>
      </c>
      <c r="K11" s="135">
        <f t="shared" si="3"/>
        <v>10380</v>
      </c>
      <c r="L11" s="135">
        <f t="shared" si="3"/>
        <v>0</v>
      </c>
      <c r="M11" s="137">
        <f t="shared" si="3"/>
        <v>10380</v>
      </c>
    </row>
    <row r="12" spans="1:13" ht="15.75">
      <c r="A12" s="138" t="s">
        <v>71</v>
      </c>
      <c r="B12" s="139"/>
      <c r="C12" s="140"/>
      <c r="D12" s="141"/>
      <c r="E12" s="142"/>
      <c r="F12" s="143"/>
      <c r="G12" s="144"/>
      <c r="H12" s="144"/>
      <c r="I12" s="130">
        <f t="shared" ref="I12:I40" si="4">G12+H12+B12</f>
        <v>0</v>
      </c>
      <c r="J12" s="145">
        <v>0</v>
      </c>
      <c r="K12" s="144">
        <f t="shared" ref="K12:L12" si="5">G12</f>
        <v>0</v>
      </c>
      <c r="L12" s="144">
        <f t="shared" si="5"/>
        <v>0</v>
      </c>
      <c r="M12" s="130">
        <f t="shared" ref="M12" si="6">J12+K12+L12</f>
        <v>0</v>
      </c>
    </row>
    <row r="13" spans="1:13" ht="18.75">
      <c r="A13" s="42"/>
      <c r="B13" s="146"/>
      <c r="C13" s="147" t="s">
        <v>72</v>
      </c>
      <c r="D13" s="148" t="s">
        <v>73</v>
      </c>
      <c r="E13" s="149" t="s">
        <v>15</v>
      </c>
      <c r="F13" s="150">
        <v>1</v>
      </c>
      <c r="G13" s="151">
        <v>80.900000000000006</v>
      </c>
      <c r="H13" s="152"/>
      <c r="I13" s="153">
        <f t="shared" si="4"/>
        <v>80.900000000000006</v>
      </c>
      <c r="J13" s="154">
        <v>0</v>
      </c>
      <c r="K13" s="123">
        <f>G13</f>
        <v>80.900000000000006</v>
      </c>
      <c r="L13" s="123">
        <f>H13</f>
        <v>0</v>
      </c>
      <c r="M13" s="155">
        <f>J13+K13+L13</f>
        <v>80.900000000000006</v>
      </c>
    </row>
    <row r="14" spans="1:13" ht="28.5" customHeight="1">
      <c r="A14" s="42"/>
      <c r="B14" s="156"/>
      <c r="C14" s="147" t="s">
        <v>72</v>
      </c>
      <c r="D14" s="148" t="s">
        <v>74</v>
      </c>
      <c r="E14" s="149" t="s">
        <v>15</v>
      </c>
      <c r="F14" s="150">
        <v>2</v>
      </c>
      <c r="G14" s="151">
        <v>149.80000000000001</v>
      </c>
      <c r="H14" s="157"/>
      <c r="I14" s="158">
        <f t="shared" si="4"/>
        <v>149.80000000000001</v>
      </c>
      <c r="J14" s="154">
        <v>0</v>
      </c>
      <c r="K14" s="123">
        <f t="shared" ref="K14:L40" si="7">G14</f>
        <v>149.80000000000001</v>
      </c>
      <c r="L14" s="123">
        <f t="shared" si="7"/>
        <v>0</v>
      </c>
      <c r="M14" s="155">
        <f t="shared" ref="M14:M40" si="8">J14+K14+L14</f>
        <v>149.80000000000001</v>
      </c>
    </row>
    <row r="15" spans="1:13" ht="24" customHeight="1">
      <c r="A15" s="42"/>
      <c r="B15" s="156"/>
      <c r="C15" s="147" t="s">
        <v>72</v>
      </c>
      <c r="D15" s="148" t="s">
        <v>75</v>
      </c>
      <c r="E15" s="149" t="s">
        <v>15</v>
      </c>
      <c r="F15" s="150">
        <v>1</v>
      </c>
      <c r="G15" s="151">
        <v>63.88</v>
      </c>
      <c r="H15" s="157"/>
      <c r="I15" s="158">
        <f t="shared" si="4"/>
        <v>63.88</v>
      </c>
      <c r="J15" s="154">
        <v>0</v>
      </c>
      <c r="K15" s="123">
        <f t="shared" si="7"/>
        <v>63.88</v>
      </c>
      <c r="L15" s="123">
        <f t="shared" si="7"/>
        <v>0</v>
      </c>
      <c r="M15" s="155">
        <f t="shared" si="8"/>
        <v>63.88</v>
      </c>
    </row>
    <row r="16" spans="1:13" ht="43.5" customHeight="1">
      <c r="A16" s="42"/>
      <c r="B16" s="156"/>
      <c r="C16" s="147" t="s">
        <v>72</v>
      </c>
      <c r="D16" s="159" t="s">
        <v>76</v>
      </c>
      <c r="E16" s="160" t="s">
        <v>15</v>
      </c>
      <c r="F16" s="161">
        <v>1</v>
      </c>
      <c r="G16" s="162">
        <v>593</v>
      </c>
      <c r="H16" s="157"/>
      <c r="I16" s="158">
        <f t="shared" si="4"/>
        <v>593</v>
      </c>
      <c r="J16" s="154">
        <v>0</v>
      </c>
      <c r="K16" s="123">
        <f t="shared" si="7"/>
        <v>593</v>
      </c>
      <c r="L16" s="123">
        <f t="shared" si="7"/>
        <v>0</v>
      </c>
      <c r="M16" s="155">
        <f t="shared" si="8"/>
        <v>593</v>
      </c>
    </row>
    <row r="17" spans="1:13" ht="31.5" customHeight="1">
      <c r="A17" s="42"/>
      <c r="B17" s="156"/>
      <c r="C17" s="1" t="s">
        <v>77</v>
      </c>
      <c r="D17" s="148" t="s">
        <v>78</v>
      </c>
      <c r="E17" s="149" t="s">
        <v>15</v>
      </c>
      <c r="F17" s="150">
        <v>1</v>
      </c>
      <c r="G17" s="151">
        <v>2500</v>
      </c>
      <c r="H17" s="157"/>
      <c r="I17" s="158">
        <f t="shared" si="4"/>
        <v>2500</v>
      </c>
      <c r="J17" s="154">
        <v>0</v>
      </c>
      <c r="K17" s="123">
        <f t="shared" si="7"/>
        <v>2500</v>
      </c>
      <c r="L17" s="123">
        <f t="shared" si="7"/>
        <v>0</v>
      </c>
      <c r="M17" s="155">
        <f t="shared" si="8"/>
        <v>2500</v>
      </c>
    </row>
    <row r="18" spans="1:13" ht="27.75" customHeight="1">
      <c r="A18" s="42"/>
      <c r="B18" s="156"/>
      <c r="C18" s="70" t="s">
        <v>77</v>
      </c>
      <c r="D18" s="163" t="s">
        <v>79</v>
      </c>
      <c r="E18" s="164" t="s">
        <v>15</v>
      </c>
      <c r="F18" s="150">
        <v>2</v>
      </c>
      <c r="G18" s="151">
        <v>926.26</v>
      </c>
      <c r="H18" s="157"/>
      <c r="I18" s="158">
        <f t="shared" si="4"/>
        <v>926.26</v>
      </c>
      <c r="J18" s="154">
        <v>0</v>
      </c>
      <c r="K18" s="123">
        <f t="shared" si="7"/>
        <v>926.26</v>
      </c>
      <c r="L18" s="123">
        <f t="shared" si="7"/>
        <v>0</v>
      </c>
      <c r="M18" s="155">
        <f t="shared" si="8"/>
        <v>926.26</v>
      </c>
    </row>
    <row r="19" spans="1:13" ht="33.75" customHeight="1">
      <c r="A19" s="42"/>
      <c r="B19" s="156"/>
      <c r="C19" s="70" t="s">
        <v>77</v>
      </c>
      <c r="D19" s="163" t="s">
        <v>80</v>
      </c>
      <c r="E19" s="164" t="s">
        <v>15</v>
      </c>
      <c r="F19" s="150">
        <v>1</v>
      </c>
      <c r="G19" s="151">
        <v>390.7</v>
      </c>
      <c r="H19" s="157"/>
      <c r="I19" s="158">
        <f t="shared" si="4"/>
        <v>390.7</v>
      </c>
      <c r="J19" s="154">
        <v>0</v>
      </c>
      <c r="K19" s="123">
        <f t="shared" si="7"/>
        <v>390.7</v>
      </c>
      <c r="L19" s="123">
        <f t="shared" si="7"/>
        <v>0</v>
      </c>
      <c r="M19" s="155">
        <f t="shared" si="8"/>
        <v>390.7</v>
      </c>
    </row>
    <row r="20" spans="1:13" ht="22.5" customHeight="1">
      <c r="A20" s="42"/>
      <c r="B20" s="156"/>
      <c r="C20" s="70" t="s">
        <v>77</v>
      </c>
      <c r="D20" s="163" t="s">
        <v>81</v>
      </c>
      <c r="E20" s="164" t="s">
        <v>15</v>
      </c>
      <c r="F20" s="150">
        <v>2</v>
      </c>
      <c r="G20" s="151">
        <v>416</v>
      </c>
      <c r="H20" s="157"/>
      <c r="I20" s="158">
        <f t="shared" si="4"/>
        <v>416</v>
      </c>
      <c r="J20" s="154">
        <v>0</v>
      </c>
      <c r="K20" s="123">
        <f t="shared" si="7"/>
        <v>416</v>
      </c>
      <c r="L20" s="123">
        <f t="shared" si="7"/>
        <v>0</v>
      </c>
      <c r="M20" s="155">
        <f t="shared" si="8"/>
        <v>416</v>
      </c>
    </row>
    <row r="21" spans="1:13" ht="22.5" customHeight="1">
      <c r="A21" s="42"/>
      <c r="B21" s="156"/>
      <c r="C21" s="70" t="s">
        <v>77</v>
      </c>
      <c r="D21" s="163" t="s">
        <v>82</v>
      </c>
      <c r="E21" s="164" t="s">
        <v>15</v>
      </c>
      <c r="F21" s="150">
        <v>2</v>
      </c>
      <c r="G21" s="151">
        <v>167.54</v>
      </c>
      <c r="H21" s="157"/>
      <c r="I21" s="158">
        <f t="shared" si="4"/>
        <v>167.54</v>
      </c>
      <c r="J21" s="154">
        <v>0</v>
      </c>
      <c r="K21" s="123">
        <f t="shared" si="7"/>
        <v>167.54</v>
      </c>
      <c r="L21" s="123">
        <f t="shared" si="7"/>
        <v>0</v>
      </c>
      <c r="M21" s="155">
        <f t="shared" si="8"/>
        <v>167.54</v>
      </c>
    </row>
    <row r="22" spans="1:13" ht="18.75" customHeight="1">
      <c r="A22" s="42"/>
      <c r="B22" s="156"/>
      <c r="C22" s="70" t="s">
        <v>77</v>
      </c>
      <c r="D22" s="163" t="s">
        <v>83</v>
      </c>
      <c r="E22" s="164" t="s">
        <v>15</v>
      </c>
      <c r="F22" s="150">
        <v>1</v>
      </c>
      <c r="G22" s="151">
        <v>148</v>
      </c>
      <c r="H22" s="157"/>
      <c r="I22" s="158">
        <f t="shared" si="4"/>
        <v>148</v>
      </c>
      <c r="J22" s="154">
        <v>0</v>
      </c>
      <c r="K22" s="123">
        <f t="shared" si="7"/>
        <v>148</v>
      </c>
      <c r="L22" s="123">
        <f t="shared" si="7"/>
        <v>0</v>
      </c>
      <c r="M22" s="155">
        <f t="shared" si="8"/>
        <v>148</v>
      </c>
    </row>
    <row r="23" spans="1:13" ht="30" customHeight="1">
      <c r="A23" s="42"/>
      <c r="B23" s="156"/>
      <c r="C23" s="70" t="s">
        <v>77</v>
      </c>
      <c r="D23" s="163" t="s">
        <v>84</v>
      </c>
      <c r="E23" s="164" t="s">
        <v>15</v>
      </c>
      <c r="F23" s="150">
        <v>1</v>
      </c>
      <c r="G23" s="151">
        <v>44.08</v>
      </c>
      <c r="H23" s="157"/>
      <c r="I23" s="158">
        <f t="shared" si="4"/>
        <v>44.08</v>
      </c>
      <c r="J23" s="154">
        <v>0</v>
      </c>
      <c r="K23" s="123">
        <f t="shared" si="7"/>
        <v>44.08</v>
      </c>
      <c r="L23" s="123">
        <f t="shared" si="7"/>
        <v>0</v>
      </c>
      <c r="M23" s="155">
        <f t="shared" si="8"/>
        <v>44.08</v>
      </c>
    </row>
    <row r="24" spans="1:13" ht="18.75">
      <c r="A24" s="42"/>
      <c r="B24" s="156"/>
      <c r="C24" s="70" t="s">
        <v>77</v>
      </c>
      <c r="D24" s="163" t="s">
        <v>85</v>
      </c>
      <c r="E24" s="164" t="s">
        <v>15</v>
      </c>
      <c r="F24" s="150">
        <v>2</v>
      </c>
      <c r="G24" s="151">
        <v>286.08</v>
      </c>
      <c r="H24" s="157"/>
      <c r="I24" s="158">
        <f t="shared" si="4"/>
        <v>286.08</v>
      </c>
      <c r="J24" s="154">
        <v>0</v>
      </c>
      <c r="K24" s="123">
        <f t="shared" si="7"/>
        <v>286.08</v>
      </c>
      <c r="L24" s="123">
        <f t="shared" si="7"/>
        <v>0</v>
      </c>
      <c r="M24" s="155">
        <f t="shared" si="8"/>
        <v>286.08</v>
      </c>
    </row>
    <row r="25" spans="1:13" ht="26.25" customHeight="1">
      <c r="A25" s="42"/>
      <c r="B25" s="156"/>
      <c r="C25" s="70" t="s">
        <v>77</v>
      </c>
      <c r="D25" s="163" t="s">
        <v>86</v>
      </c>
      <c r="E25" s="164" t="s">
        <v>15</v>
      </c>
      <c r="F25" s="150">
        <v>1</v>
      </c>
      <c r="G25" s="151">
        <v>108.87</v>
      </c>
      <c r="H25" s="157"/>
      <c r="I25" s="158">
        <f t="shared" si="4"/>
        <v>108.87</v>
      </c>
      <c r="J25" s="154">
        <v>0</v>
      </c>
      <c r="K25" s="123">
        <f t="shared" si="7"/>
        <v>108.87</v>
      </c>
      <c r="L25" s="123">
        <f t="shared" si="7"/>
        <v>0</v>
      </c>
      <c r="M25" s="155">
        <f t="shared" si="8"/>
        <v>108.87</v>
      </c>
    </row>
    <row r="26" spans="1:13" ht="27" customHeight="1">
      <c r="A26" s="42"/>
      <c r="B26" s="156"/>
      <c r="C26" s="70" t="s">
        <v>77</v>
      </c>
      <c r="D26" s="159" t="s">
        <v>87</v>
      </c>
      <c r="E26" s="160" t="s">
        <v>15</v>
      </c>
      <c r="F26" s="161">
        <v>3</v>
      </c>
      <c r="G26" s="162">
        <v>276</v>
      </c>
      <c r="H26" s="157"/>
      <c r="I26" s="158">
        <f t="shared" si="4"/>
        <v>276</v>
      </c>
      <c r="J26" s="154">
        <v>0</v>
      </c>
      <c r="K26" s="123">
        <f t="shared" si="7"/>
        <v>276</v>
      </c>
      <c r="L26" s="123">
        <f t="shared" si="7"/>
        <v>0</v>
      </c>
      <c r="M26" s="155">
        <f t="shared" si="8"/>
        <v>276</v>
      </c>
    </row>
    <row r="27" spans="1:13" ht="36" customHeight="1">
      <c r="A27" s="42"/>
      <c r="B27" s="156"/>
      <c r="C27" s="165" t="s">
        <v>88</v>
      </c>
      <c r="D27" s="148" t="s">
        <v>89</v>
      </c>
      <c r="E27" s="149" t="s">
        <v>15</v>
      </c>
      <c r="F27" s="150">
        <v>4</v>
      </c>
      <c r="G27" s="151">
        <v>378</v>
      </c>
      <c r="H27" s="157"/>
      <c r="I27" s="158">
        <f t="shared" si="4"/>
        <v>378</v>
      </c>
      <c r="J27" s="154">
        <v>0</v>
      </c>
      <c r="K27" s="123">
        <f t="shared" si="7"/>
        <v>378</v>
      </c>
      <c r="L27" s="123">
        <f t="shared" si="7"/>
        <v>0</v>
      </c>
      <c r="M27" s="155">
        <f t="shared" si="8"/>
        <v>378</v>
      </c>
    </row>
    <row r="28" spans="1:13" ht="24.75" customHeight="1">
      <c r="A28" s="42"/>
      <c r="B28" s="156"/>
      <c r="C28" s="166" t="s">
        <v>88</v>
      </c>
      <c r="D28" s="148" t="s">
        <v>90</v>
      </c>
      <c r="E28" s="149" t="s">
        <v>91</v>
      </c>
      <c r="F28" s="150">
        <v>1</v>
      </c>
      <c r="G28" s="151">
        <v>110</v>
      </c>
      <c r="H28" s="167"/>
      <c r="I28" s="155">
        <f t="shared" si="4"/>
        <v>110</v>
      </c>
      <c r="J28" s="154">
        <v>0</v>
      </c>
      <c r="K28" s="123">
        <f t="shared" si="7"/>
        <v>110</v>
      </c>
      <c r="L28" s="123">
        <f t="shared" si="7"/>
        <v>0</v>
      </c>
      <c r="M28" s="155">
        <f t="shared" si="8"/>
        <v>110</v>
      </c>
    </row>
    <row r="29" spans="1:13" ht="28.5" customHeight="1">
      <c r="A29" s="42"/>
      <c r="B29" s="156"/>
      <c r="C29" s="166" t="s">
        <v>88</v>
      </c>
      <c r="D29" s="148" t="s">
        <v>92</v>
      </c>
      <c r="E29" s="149" t="s">
        <v>91</v>
      </c>
      <c r="F29" s="150">
        <v>1</v>
      </c>
      <c r="G29" s="151">
        <v>120</v>
      </c>
      <c r="H29" s="167"/>
      <c r="I29" s="155">
        <f t="shared" si="4"/>
        <v>120</v>
      </c>
      <c r="J29" s="154">
        <v>0</v>
      </c>
      <c r="K29" s="123">
        <f t="shared" si="7"/>
        <v>120</v>
      </c>
      <c r="L29" s="123">
        <f t="shared" si="7"/>
        <v>0</v>
      </c>
      <c r="M29" s="155">
        <f t="shared" si="8"/>
        <v>120</v>
      </c>
    </row>
    <row r="30" spans="1:13" ht="21" customHeight="1">
      <c r="A30" s="42"/>
      <c r="B30" s="156"/>
      <c r="C30" s="166" t="s">
        <v>88</v>
      </c>
      <c r="D30" s="163" t="s">
        <v>93</v>
      </c>
      <c r="E30" s="164" t="s">
        <v>15</v>
      </c>
      <c r="F30" s="150">
        <v>1</v>
      </c>
      <c r="G30" s="151">
        <v>200</v>
      </c>
      <c r="H30" s="157"/>
      <c r="I30" s="158">
        <f t="shared" si="4"/>
        <v>200</v>
      </c>
      <c r="J30" s="154">
        <v>0</v>
      </c>
      <c r="K30" s="123">
        <f t="shared" si="7"/>
        <v>200</v>
      </c>
      <c r="L30" s="123">
        <f t="shared" si="7"/>
        <v>0</v>
      </c>
      <c r="M30" s="155">
        <f t="shared" si="8"/>
        <v>200</v>
      </c>
    </row>
    <row r="31" spans="1:13" ht="43.5" customHeight="1">
      <c r="A31" s="42"/>
      <c r="B31" s="156"/>
      <c r="C31" s="166" t="s">
        <v>88</v>
      </c>
      <c r="D31" s="163" t="s">
        <v>94</v>
      </c>
      <c r="E31" s="164" t="s">
        <v>15</v>
      </c>
      <c r="F31" s="150">
        <v>1</v>
      </c>
      <c r="G31" s="151">
        <v>299</v>
      </c>
      <c r="H31" s="157"/>
      <c r="I31" s="158">
        <f t="shared" si="4"/>
        <v>299</v>
      </c>
      <c r="J31" s="154">
        <v>0</v>
      </c>
      <c r="K31" s="123">
        <f t="shared" si="7"/>
        <v>299</v>
      </c>
      <c r="L31" s="123">
        <f t="shared" si="7"/>
        <v>0</v>
      </c>
      <c r="M31" s="155">
        <f t="shared" si="8"/>
        <v>299</v>
      </c>
    </row>
    <row r="32" spans="1:13" ht="24.75" customHeight="1">
      <c r="A32" s="42"/>
      <c r="B32" s="156"/>
      <c r="C32" s="166" t="s">
        <v>88</v>
      </c>
      <c r="D32" s="163" t="s">
        <v>95</v>
      </c>
      <c r="E32" s="164" t="s">
        <v>96</v>
      </c>
      <c r="F32" s="150">
        <v>2</v>
      </c>
      <c r="G32" s="151">
        <v>530</v>
      </c>
      <c r="H32" s="157"/>
      <c r="I32" s="158">
        <f t="shared" si="4"/>
        <v>530</v>
      </c>
      <c r="J32" s="154">
        <v>0</v>
      </c>
      <c r="K32" s="123">
        <f t="shared" si="7"/>
        <v>530</v>
      </c>
      <c r="L32" s="123">
        <f t="shared" si="7"/>
        <v>0</v>
      </c>
      <c r="M32" s="155">
        <f t="shared" si="8"/>
        <v>530</v>
      </c>
    </row>
    <row r="33" spans="1:13" ht="30" customHeight="1">
      <c r="A33" s="42"/>
      <c r="B33" s="156"/>
      <c r="C33" s="166" t="s">
        <v>88</v>
      </c>
      <c r="D33" s="159" t="s">
        <v>97</v>
      </c>
      <c r="E33" s="160" t="s">
        <v>15</v>
      </c>
      <c r="F33" s="161">
        <v>10</v>
      </c>
      <c r="G33" s="162">
        <v>180</v>
      </c>
      <c r="H33" s="157"/>
      <c r="I33" s="158">
        <f t="shared" si="4"/>
        <v>180</v>
      </c>
      <c r="J33" s="154">
        <v>0</v>
      </c>
      <c r="K33" s="123">
        <f t="shared" si="7"/>
        <v>180</v>
      </c>
      <c r="L33" s="123">
        <f t="shared" si="7"/>
        <v>0</v>
      </c>
      <c r="M33" s="155">
        <f t="shared" si="8"/>
        <v>180</v>
      </c>
    </row>
    <row r="34" spans="1:13" ht="26.25" customHeight="1">
      <c r="A34" s="42"/>
      <c r="B34" s="156"/>
      <c r="C34" s="70" t="s">
        <v>77</v>
      </c>
      <c r="D34" s="148" t="s">
        <v>98</v>
      </c>
      <c r="E34" s="149" t="s">
        <v>99</v>
      </c>
      <c r="F34" s="150">
        <v>3.2</v>
      </c>
      <c r="G34" s="164">
        <v>281.60000000000002</v>
      </c>
      <c r="H34" s="157"/>
      <c r="I34" s="158">
        <f t="shared" si="4"/>
        <v>281.60000000000002</v>
      </c>
      <c r="J34" s="154">
        <v>0</v>
      </c>
      <c r="K34" s="123">
        <f t="shared" si="7"/>
        <v>281.60000000000002</v>
      </c>
      <c r="L34" s="123">
        <f t="shared" si="7"/>
        <v>0</v>
      </c>
      <c r="M34" s="155">
        <f t="shared" si="8"/>
        <v>281.60000000000002</v>
      </c>
    </row>
    <row r="35" spans="1:13" ht="43.5" customHeight="1">
      <c r="A35" s="42"/>
      <c r="B35" s="156"/>
      <c r="C35" s="70" t="s">
        <v>77</v>
      </c>
      <c r="D35" s="148" t="s">
        <v>100</v>
      </c>
      <c r="E35" s="149" t="s">
        <v>99</v>
      </c>
      <c r="F35" s="150">
        <v>3</v>
      </c>
      <c r="G35" s="164">
        <v>42.9</v>
      </c>
      <c r="H35" s="157"/>
      <c r="I35" s="158">
        <f t="shared" si="4"/>
        <v>42.9</v>
      </c>
      <c r="J35" s="154">
        <v>0</v>
      </c>
      <c r="K35" s="123">
        <f t="shared" si="7"/>
        <v>42.9</v>
      </c>
      <c r="L35" s="123">
        <f t="shared" si="7"/>
        <v>0</v>
      </c>
      <c r="M35" s="155">
        <f t="shared" si="8"/>
        <v>42.9</v>
      </c>
    </row>
    <row r="36" spans="1:13" ht="28.5" customHeight="1">
      <c r="A36" s="42"/>
      <c r="B36" s="156"/>
      <c r="C36" s="70" t="s">
        <v>77</v>
      </c>
      <c r="D36" s="148" t="s">
        <v>101</v>
      </c>
      <c r="E36" s="149" t="s">
        <v>99</v>
      </c>
      <c r="F36" s="150">
        <v>1.9</v>
      </c>
      <c r="G36" s="164">
        <v>89.3</v>
      </c>
      <c r="H36" s="157"/>
      <c r="I36" s="158">
        <f t="shared" si="4"/>
        <v>89.3</v>
      </c>
      <c r="J36" s="154">
        <v>0</v>
      </c>
      <c r="K36" s="123">
        <f t="shared" si="7"/>
        <v>89.3</v>
      </c>
      <c r="L36" s="123">
        <f t="shared" si="7"/>
        <v>0</v>
      </c>
      <c r="M36" s="155">
        <f t="shared" si="8"/>
        <v>89.3</v>
      </c>
    </row>
    <row r="37" spans="1:13" ht="32.25" customHeight="1">
      <c r="A37" s="42"/>
      <c r="B37" s="156"/>
      <c r="C37" s="70" t="s">
        <v>77</v>
      </c>
      <c r="D37" s="163" t="s">
        <v>102</v>
      </c>
      <c r="E37" s="164" t="s">
        <v>99</v>
      </c>
      <c r="F37" s="150">
        <v>0.9</v>
      </c>
      <c r="G37" s="164">
        <v>48.15</v>
      </c>
      <c r="H37" s="157"/>
      <c r="I37" s="158">
        <f t="shared" si="4"/>
        <v>48.15</v>
      </c>
      <c r="J37" s="154">
        <v>0</v>
      </c>
      <c r="K37" s="123">
        <f t="shared" si="7"/>
        <v>48.15</v>
      </c>
      <c r="L37" s="123">
        <f t="shared" si="7"/>
        <v>0</v>
      </c>
      <c r="M37" s="155">
        <f t="shared" si="8"/>
        <v>48.15</v>
      </c>
    </row>
    <row r="38" spans="1:13" ht="30" customHeight="1">
      <c r="A38" s="42"/>
      <c r="B38" s="156"/>
      <c r="C38" s="70" t="s">
        <v>77</v>
      </c>
      <c r="D38" s="163" t="s">
        <v>103</v>
      </c>
      <c r="E38" s="164" t="s">
        <v>99</v>
      </c>
      <c r="F38" s="150">
        <v>1.7</v>
      </c>
      <c r="G38" s="164">
        <v>85</v>
      </c>
      <c r="H38" s="157"/>
      <c r="I38" s="158">
        <f t="shared" si="4"/>
        <v>85</v>
      </c>
      <c r="J38" s="154">
        <v>0</v>
      </c>
      <c r="K38" s="123">
        <f t="shared" si="7"/>
        <v>85</v>
      </c>
      <c r="L38" s="123">
        <f t="shared" si="7"/>
        <v>0</v>
      </c>
      <c r="M38" s="155">
        <f t="shared" si="8"/>
        <v>85</v>
      </c>
    </row>
    <row r="39" spans="1:13" ht="30.75" customHeight="1">
      <c r="A39" s="42"/>
      <c r="B39" s="156"/>
      <c r="C39" s="70" t="s">
        <v>77</v>
      </c>
      <c r="D39" s="163" t="s">
        <v>104</v>
      </c>
      <c r="E39" s="164" t="s">
        <v>99</v>
      </c>
      <c r="F39" s="150">
        <v>4.5</v>
      </c>
      <c r="G39" s="164">
        <v>123.75</v>
      </c>
      <c r="H39" s="167"/>
      <c r="I39" s="155">
        <f t="shared" si="4"/>
        <v>123.75</v>
      </c>
      <c r="J39" s="154">
        <v>0</v>
      </c>
      <c r="K39" s="123">
        <f t="shared" si="7"/>
        <v>123.75</v>
      </c>
      <c r="L39" s="123">
        <f t="shared" si="7"/>
        <v>0</v>
      </c>
      <c r="M39" s="155">
        <f t="shared" si="8"/>
        <v>123.75</v>
      </c>
    </row>
    <row r="40" spans="1:13" ht="43.5" customHeight="1" thickBot="1">
      <c r="A40" s="42"/>
      <c r="B40" s="156"/>
      <c r="C40" s="70" t="s">
        <v>77</v>
      </c>
      <c r="D40" s="168" t="s">
        <v>105</v>
      </c>
      <c r="E40" s="164" t="s">
        <v>15</v>
      </c>
      <c r="F40" s="150">
        <v>61</v>
      </c>
      <c r="G40" s="151">
        <v>3050</v>
      </c>
      <c r="H40" s="167"/>
      <c r="I40" s="155">
        <f t="shared" si="4"/>
        <v>3050</v>
      </c>
      <c r="J40" s="154">
        <v>0</v>
      </c>
      <c r="K40" s="123">
        <f t="shared" si="7"/>
        <v>3050</v>
      </c>
      <c r="L40" s="123">
        <f t="shared" si="7"/>
        <v>0</v>
      </c>
      <c r="M40" s="155">
        <f t="shared" si="8"/>
        <v>3050</v>
      </c>
    </row>
    <row r="41" spans="1:13" ht="16.5" thickBot="1">
      <c r="A41" s="134" t="str">
        <f t="shared" ref="A41" si="9">A12</f>
        <v>ДНЗ №39</v>
      </c>
      <c r="B41" s="135">
        <f>SUM(B12:B40)</f>
        <v>0</v>
      </c>
      <c r="C41" s="136" t="s">
        <v>17</v>
      </c>
      <c r="D41" s="136" t="s">
        <v>17</v>
      </c>
      <c r="E41" s="136" t="s">
        <v>17</v>
      </c>
      <c r="F41" s="136" t="s">
        <v>17</v>
      </c>
      <c r="G41" s="135">
        <f t="shared" ref="G41:M41" si="10">SUM(G12:G40)</f>
        <v>11688.809999999998</v>
      </c>
      <c r="H41" s="135">
        <f t="shared" si="10"/>
        <v>0</v>
      </c>
      <c r="I41" s="135">
        <f t="shared" si="10"/>
        <v>11688.809999999998</v>
      </c>
      <c r="J41" s="135">
        <f t="shared" si="10"/>
        <v>0</v>
      </c>
      <c r="K41" s="135">
        <f t="shared" si="10"/>
        <v>11688.809999999998</v>
      </c>
      <c r="L41" s="135">
        <f t="shared" si="10"/>
        <v>0</v>
      </c>
      <c r="M41" s="137">
        <f t="shared" si="10"/>
        <v>11688.809999999998</v>
      </c>
    </row>
    <row r="42" spans="1:13" ht="16.5" thickBot="1">
      <c r="A42" s="169" t="s">
        <v>106</v>
      </c>
      <c r="B42" s="170">
        <v>15000</v>
      </c>
      <c r="C42" s="171" t="s">
        <v>107</v>
      </c>
      <c r="D42" s="141"/>
      <c r="E42" s="142"/>
      <c r="F42" s="143"/>
      <c r="G42" s="144"/>
      <c r="H42" s="144"/>
      <c r="I42" s="130">
        <f t="shared" ref="I42" si="11">G42+H42+B42</f>
        <v>15000</v>
      </c>
      <c r="J42" s="145">
        <v>0</v>
      </c>
      <c r="K42" s="144">
        <f t="shared" ref="K42:L42" si="12">G42</f>
        <v>0</v>
      </c>
      <c r="L42" s="144">
        <f t="shared" si="12"/>
        <v>0</v>
      </c>
      <c r="M42" s="130">
        <f t="shared" ref="M42" si="13">J42+K42+L42</f>
        <v>0</v>
      </c>
    </row>
    <row r="43" spans="1:13" ht="16.5" thickBot="1">
      <c r="A43" s="134" t="str">
        <f t="shared" ref="A43" si="14">A42</f>
        <v>ДНЗ №42</v>
      </c>
      <c r="B43" s="135">
        <f>SUM(B42:B42)</f>
        <v>15000</v>
      </c>
      <c r="C43" s="136" t="s">
        <v>17</v>
      </c>
      <c r="D43" s="136" t="s">
        <v>17</v>
      </c>
      <c r="E43" s="136" t="s">
        <v>17</v>
      </c>
      <c r="F43" s="136" t="s">
        <v>17</v>
      </c>
      <c r="G43" s="135">
        <f t="shared" ref="G43:M43" si="15">SUM(G42:G42)</f>
        <v>0</v>
      </c>
      <c r="H43" s="135">
        <f t="shared" si="15"/>
        <v>0</v>
      </c>
      <c r="I43" s="135">
        <f t="shared" si="15"/>
        <v>15000</v>
      </c>
      <c r="J43" s="135">
        <f t="shared" si="15"/>
        <v>0</v>
      </c>
      <c r="K43" s="135">
        <f t="shared" si="15"/>
        <v>0</v>
      </c>
      <c r="L43" s="135">
        <f t="shared" si="15"/>
        <v>0</v>
      </c>
      <c r="M43" s="137">
        <f t="shared" si="15"/>
        <v>0</v>
      </c>
    </row>
    <row r="44" spans="1:13" ht="15.75">
      <c r="A44" s="124" t="s">
        <v>108</v>
      </c>
      <c r="B44" s="139"/>
      <c r="C44" s="140"/>
      <c r="D44" s="141"/>
      <c r="E44" s="142"/>
      <c r="F44" s="143"/>
      <c r="G44" s="144"/>
      <c r="H44" s="144"/>
      <c r="I44" s="130">
        <f t="shared" ref="I44" si="16">G44+H44+B44</f>
        <v>0</v>
      </c>
      <c r="J44" s="145">
        <v>0</v>
      </c>
      <c r="K44" s="144">
        <f t="shared" ref="K44:L46" si="17">G44</f>
        <v>0</v>
      </c>
      <c r="L44" s="144">
        <f t="shared" si="17"/>
        <v>0</v>
      </c>
      <c r="M44" s="130">
        <f t="shared" ref="M44:M46" si="18">J44+K44+L44</f>
        <v>0</v>
      </c>
    </row>
    <row r="45" spans="1:13" ht="15.75">
      <c r="A45" s="124"/>
      <c r="B45" s="131"/>
      <c r="C45" s="172" t="s">
        <v>109</v>
      </c>
      <c r="D45" s="127" t="s">
        <v>110</v>
      </c>
      <c r="E45" s="128" t="s">
        <v>15</v>
      </c>
      <c r="F45" s="129">
        <v>1</v>
      </c>
      <c r="G45" s="93">
        <v>2800</v>
      </c>
      <c r="H45" s="93"/>
      <c r="I45" s="173">
        <f>G45+H45+B45</f>
        <v>2800</v>
      </c>
      <c r="J45" s="131"/>
      <c r="K45" s="93">
        <f t="shared" si="17"/>
        <v>2800</v>
      </c>
      <c r="L45" s="93">
        <f t="shared" si="17"/>
        <v>0</v>
      </c>
      <c r="M45" s="173">
        <f t="shared" si="18"/>
        <v>2800</v>
      </c>
    </row>
    <row r="46" spans="1:13" ht="16.5" thickBot="1">
      <c r="A46" s="124"/>
      <c r="B46" s="131"/>
      <c r="C46" s="172" t="s">
        <v>111</v>
      </c>
      <c r="D46" s="127" t="s">
        <v>112</v>
      </c>
      <c r="E46" s="128" t="s">
        <v>15</v>
      </c>
      <c r="F46" s="129">
        <v>1</v>
      </c>
      <c r="G46" s="93">
        <v>50</v>
      </c>
      <c r="H46" s="93"/>
      <c r="I46" s="173">
        <f t="shared" ref="I46" si="19">G46+H46+B46</f>
        <v>50</v>
      </c>
      <c r="J46" s="131"/>
      <c r="K46" s="93">
        <f t="shared" si="17"/>
        <v>50</v>
      </c>
      <c r="L46" s="93">
        <f t="shared" si="17"/>
        <v>0</v>
      </c>
      <c r="M46" s="173">
        <f t="shared" si="18"/>
        <v>50</v>
      </c>
    </row>
    <row r="47" spans="1:13" ht="16.5" thickBot="1">
      <c r="A47" s="134" t="str">
        <f t="shared" ref="A47" si="20">A44</f>
        <v>ЖДНЗ№44</v>
      </c>
      <c r="B47" s="135">
        <f>SUM(B44:B46)</f>
        <v>0</v>
      </c>
      <c r="C47" s="136" t="s">
        <v>17</v>
      </c>
      <c r="D47" s="136" t="s">
        <v>17</v>
      </c>
      <c r="E47" s="136" t="s">
        <v>17</v>
      </c>
      <c r="F47" s="136" t="s">
        <v>17</v>
      </c>
      <c r="G47" s="135">
        <f t="shared" ref="G47:M47" si="21">SUM(G44:G46)</f>
        <v>2850</v>
      </c>
      <c r="H47" s="135">
        <f t="shared" si="21"/>
        <v>0</v>
      </c>
      <c r="I47" s="135">
        <f t="shared" si="21"/>
        <v>2850</v>
      </c>
      <c r="J47" s="135">
        <f t="shared" si="21"/>
        <v>0</v>
      </c>
      <c r="K47" s="135">
        <f t="shared" si="21"/>
        <v>2850</v>
      </c>
      <c r="L47" s="135">
        <f t="shared" si="21"/>
        <v>0</v>
      </c>
      <c r="M47" s="137">
        <f t="shared" si="21"/>
        <v>2850</v>
      </c>
    </row>
    <row r="48" spans="1:13" ht="15.75">
      <c r="A48" s="124" t="s">
        <v>113</v>
      </c>
      <c r="B48" s="139"/>
      <c r="C48" s="140"/>
      <c r="D48" s="141"/>
      <c r="E48" s="142"/>
      <c r="F48" s="143"/>
      <c r="G48" s="144"/>
      <c r="H48" s="144"/>
      <c r="I48" s="130">
        <f t="shared" ref="I48" si="22">G48+H48+B48</f>
        <v>0</v>
      </c>
      <c r="J48" s="145">
        <v>0</v>
      </c>
      <c r="K48" s="144">
        <f t="shared" ref="K48:L48" si="23">G48</f>
        <v>0</v>
      </c>
      <c r="L48" s="144">
        <f t="shared" si="23"/>
        <v>0</v>
      </c>
      <c r="M48" s="130">
        <f t="shared" ref="M48" si="24">J48+K48+L48</f>
        <v>0</v>
      </c>
    </row>
    <row r="49" spans="1:13" ht="30" customHeight="1">
      <c r="A49" s="124"/>
      <c r="B49" s="174"/>
      <c r="C49" s="126" t="s">
        <v>107</v>
      </c>
      <c r="D49" s="175" t="s">
        <v>114</v>
      </c>
      <c r="E49" s="176"/>
      <c r="F49" s="176">
        <v>1</v>
      </c>
      <c r="G49" s="144">
        <v>3900</v>
      </c>
      <c r="H49" s="177"/>
      <c r="I49" s="173">
        <f>G49+H49+B49</f>
        <v>3900</v>
      </c>
      <c r="J49" s="131"/>
      <c r="K49" s="93">
        <f>G49</f>
        <v>3900</v>
      </c>
      <c r="L49" s="93">
        <f>H49</f>
        <v>0</v>
      </c>
      <c r="M49" s="173">
        <f>J49+K49+L49</f>
        <v>3900</v>
      </c>
    </row>
    <row r="50" spans="1:13" ht="15.75">
      <c r="A50" s="124"/>
      <c r="B50" s="178"/>
      <c r="C50" s="126"/>
      <c r="D50" s="175" t="s">
        <v>115</v>
      </c>
      <c r="E50" s="176"/>
      <c r="F50" s="179">
        <v>1</v>
      </c>
      <c r="G50" s="144">
        <v>3500</v>
      </c>
      <c r="H50" s="177"/>
      <c r="I50" s="173">
        <f>G50+H50+B50</f>
        <v>3500</v>
      </c>
      <c r="J50" s="131"/>
      <c r="K50" s="93">
        <f>G50</f>
        <v>3500</v>
      </c>
      <c r="L50" s="93">
        <f t="shared" ref="L50:L61" si="25">H50</f>
        <v>0</v>
      </c>
      <c r="M50" s="173">
        <f>J50+K50+L50</f>
        <v>3500</v>
      </c>
    </row>
    <row r="51" spans="1:13" ht="15.75">
      <c r="A51" s="124"/>
      <c r="B51" s="178"/>
      <c r="C51" s="126"/>
      <c r="D51" s="175" t="s">
        <v>116</v>
      </c>
      <c r="E51" s="176"/>
      <c r="F51" s="176">
        <v>1</v>
      </c>
      <c r="G51" s="144">
        <v>2000</v>
      </c>
      <c r="H51" s="177"/>
      <c r="I51" s="173">
        <f>G51+H51+B51</f>
        <v>2000</v>
      </c>
      <c r="J51" s="131"/>
      <c r="K51" s="93">
        <f>G51</f>
        <v>2000</v>
      </c>
      <c r="L51" s="93">
        <f t="shared" si="25"/>
        <v>0</v>
      </c>
      <c r="M51" s="173">
        <f>J51+K51+L51</f>
        <v>2000</v>
      </c>
    </row>
    <row r="52" spans="1:13" ht="15.75">
      <c r="A52" s="124"/>
      <c r="B52" s="178"/>
      <c r="C52" s="126"/>
      <c r="D52" s="175" t="s">
        <v>117</v>
      </c>
      <c r="E52" s="176"/>
      <c r="F52" s="176">
        <v>1</v>
      </c>
      <c r="G52" s="180">
        <v>2182</v>
      </c>
      <c r="H52" s="177"/>
      <c r="I52" s="173">
        <f t="shared" ref="I52:I61" si="26">G52+H52+B52</f>
        <v>2182</v>
      </c>
      <c r="J52" s="131"/>
      <c r="K52" s="93">
        <f t="shared" ref="K52:K61" si="27">G52</f>
        <v>2182</v>
      </c>
      <c r="L52" s="93">
        <f t="shared" si="25"/>
        <v>0</v>
      </c>
      <c r="M52" s="173">
        <f t="shared" ref="M52:M61" si="28">J52+K52+L52</f>
        <v>2182</v>
      </c>
    </row>
    <row r="53" spans="1:13" ht="15.75">
      <c r="A53" s="124"/>
      <c r="B53" s="178"/>
      <c r="C53" s="126"/>
      <c r="D53" s="181" t="s">
        <v>118</v>
      </c>
      <c r="E53" s="176"/>
      <c r="F53" s="176">
        <v>1</v>
      </c>
      <c r="G53" s="180">
        <v>500</v>
      </c>
      <c r="H53" s="177"/>
      <c r="I53" s="173">
        <f t="shared" si="26"/>
        <v>500</v>
      </c>
      <c r="J53" s="131"/>
      <c r="K53" s="93">
        <f t="shared" si="27"/>
        <v>500</v>
      </c>
      <c r="L53" s="93">
        <f t="shared" si="25"/>
        <v>0</v>
      </c>
      <c r="M53" s="173">
        <f t="shared" si="28"/>
        <v>500</v>
      </c>
    </row>
    <row r="54" spans="1:13" ht="15.75">
      <c r="A54" s="124"/>
      <c r="B54" s="178"/>
      <c r="C54" s="126"/>
      <c r="D54" s="181" t="s">
        <v>119</v>
      </c>
      <c r="E54" s="182"/>
      <c r="F54" s="179">
        <v>6</v>
      </c>
      <c r="G54" s="144">
        <v>350</v>
      </c>
      <c r="H54" s="177"/>
      <c r="I54" s="173">
        <f t="shared" si="26"/>
        <v>350</v>
      </c>
      <c r="J54" s="131"/>
      <c r="K54" s="93">
        <f t="shared" si="27"/>
        <v>350</v>
      </c>
      <c r="L54" s="93">
        <f t="shared" si="25"/>
        <v>0</v>
      </c>
      <c r="M54" s="173">
        <f t="shared" si="28"/>
        <v>350</v>
      </c>
    </row>
    <row r="55" spans="1:13" ht="15.75">
      <c r="A55" s="124"/>
      <c r="B55" s="178"/>
      <c r="C55" s="126"/>
      <c r="D55" s="181" t="s">
        <v>120</v>
      </c>
      <c r="E55" s="176"/>
      <c r="F55" s="176">
        <v>1</v>
      </c>
      <c r="G55" s="144">
        <v>700</v>
      </c>
      <c r="H55" s="177"/>
      <c r="I55" s="173">
        <f t="shared" si="26"/>
        <v>700</v>
      </c>
      <c r="J55" s="131"/>
      <c r="K55" s="93">
        <f t="shared" si="27"/>
        <v>700</v>
      </c>
      <c r="L55" s="93">
        <f t="shared" si="25"/>
        <v>0</v>
      </c>
      <c r="M55" s="173">
        <f t="shared" si="28"/>
        <v>700</v>
      </c>
    </row>
    <row r="56" spans="1:13" ht="15.75">
      <c r="A56" s="124"/>
      <c r="B56" s="178"/>
      <c r="C56" s="126"/>
      <c r="D56" s="181" t="s">
        <v>121</v>
      </c>
      <c r="E56" s="176"/>
      <c r="F56" s="176">
        <v>1</v>
      </c>
      <c r="G56" s="144">
        <v>700</v>
      </c>
      <c r="H56" s="177"/>
      <c r="I56" s="173">
        <f t="shared" si="26"/>
        <v>700</v>
      </c>
      <c r="J56" s="131"/>
      <c r="K56" s="93">
        <f t="shared" si="27"/>
        <v>700</v>
      </c>
      <c r="L56" s="93">
        <f t="shared" si="25"/>
        <v>0</v>
      </c>
      <c r="M56" s="173">
        <f t="shared" si="28"/>
        <v>700</v>
      </c>
    </row>
    <row r="57" spans="1:13" ht="15.75">
      <c r="A57" s="124"/>
      <c r="B57" s="178"/>
      <c r="C57" s="126"/>
      <c r="D57" s="181" t="s">
        <v>122</v>
      </c>
      <c r="E57" s="182"/>
      <c r="F57" s="179">
        <v>1</v>
      </c>
      <c r="G57" s="144">
        <v>700</v>
      </c>
      <c r="H57" s="177"/>
      <c r="I57" s="173">
        <f t="shared" si="26"/>
        <v>700</v>
      </c>
      <c r="J57" s="131"/>
      <c r="K57" s="93">
        <f t="shared" si="27"/>
        <v>700</v>
      </c>
      <c r="L57" s="93">
        <f t="shared" si="25"/>
        <v>0</v>
      </c>
      <c r="M57" s="173">
        <f t="shared" si="28"/>
        <v>700</v>
      </c>
    </row>
    <row r="58" spans="1:13" ht="15.75">
      <c r="A58" s="124"/>
      <c r="B58" s="178"/>
      <c r="C58" s="126"/>
      <c r="D58" s="181" t="s">
        <v>123</v>
      </c>
      <c r="E58" s="182"/>
      <c r="F58" s="179">
        <v>1</v>
      </c>
      <c r="G58" s="144">
        <v>100</v>
      </c>
      <c r="H58" s="177"/>
      <c r="I58" s="173">
        <f t="shared" si="26"/>
        <v>100</v>
      </c>
      <c r="J58" s="131"/>
      <c r="K58" s="93">
        <f t="shared" si="27"/>
        <v>100</v>
      </c>
      <c r="L58" s="93">
        <f t="shared" si="25"/>
        <v>0</v>
      </c>
      <c r="M58" s="173">
        <f t="shared" si="28"/>
        <v>100</v>
      </c>
    </row>
    <row r="59" spans="1:13" ht="15.75">
      <c r="A59" s="124"/>
      <c r="B59" s="178"/>
      <c r="C59" s="126" t="s">
        <v>124</v>
      </c>
      <c r="D59" s="175" t="s">
        <v>125</v>
      </c>
      <c r="E59" s="176"/>
      <c r="F59" s="176">
        <v>8</v>
      </c>
      <c r="G59" s="144">
        <v>7400</v>
      </c>
      <c r="H59" s="177"/>
      <c r="I59" s="173">
        <f t="shared" si="26"/>
        <v>7400</v>
      </c>
      <c r="J59" s="131"/>
      <c r="K59" s="93">
        <f t="shared" si="27"/>
        <v>7400</v>
      </c>
      <c r="L59" s="93">
        <f t="shared" si="25"/>
        <v>0</v>
      </c>
      <c r="M59" s="173">
        <f t="shared" si="28"/>
        <v>7400</v>
      </c>
    </row>
    <row r="60" spans="1:13" ht="15.75">
      <c r="A60" s="124"/>
      <c r="B60" s="178"/>
      <c r="C60" s="126" t="s">
        <v>107</v>
      </c>
      <c r="D60" s="175" t="s">
        <v>126</v>
      </c>
      <c r="E60" s="176"/>
      <c r="F60" s="176">
        <v>84</v>
      </c>
      <c r="G60" s="144">
        <v>9060.91</v>
      </c>
      <c r="H60" s="177"/>
      <c r="I60" s="173">
        <f t="shared" si="26"/>
        <v>9060.91</v>
      </c>
      <c r="J60" s="131"/>
      <c r="K60" s="93">
        <f t="shared" si="27"/>
        <v>9060.91</v>
      </c>
      <c r="L60" s="93">
        <f t="shared" si="25"/>
        <v>0</v>
      </c>
      <c r="M60" s="173">
        <f t="shared" si="28"/>
        <v>9060.91</v>
      </c>
    </row>
    <row r="61" spans="1:13" ht="16.5" thickBot="1">
      <c r="A61" s="124"/>
      <c r="B61" s="178"/>
      <c r="C61" s="126"/>
      <c r="D61" s="175" t="s">
        <v>127</v>
      </c>
      <c r="E61" s="182"/>
      <c r="F61" s="179">
        <v>27</v>
      </c>
      <c r="G61" s="144">
        <v>6151.42</v>
      </c>
      <c r="H61" s="177"/>
      <c r="I61" s="173">
        <f t="shared" si="26"/>
        <v>6151.42</v>
      </c>
      <c r="J61" s="131"/>
      <c r="K61" s="93">
        <f t="shared" si="27"/>
        <v>6151.42</v>
      </c>
      <c r="L61" s="93">
        <f t="shared" si="25"/>
        <v>0</v>
      </c>
      <c r="M61" s="173">
        <f t="shared" si="28"/>
        <v>6151.42</v>
      </c>
    </row>
    <row r="62" spans="1:13" ht="16.5" thickBot="1">
      <c r="A62" s="134" t="str">
        <f t="shared" ref="A62" si="29">A48</f>
        <v>ДНЗ №49</v>
      </c>
      <c r="B62" s="135">
        <f>SUM(B48:B61)</f>
        <v>0</v>
      </c>
      <c r="C62" s="136" t="s">
        <v>17</v>
      </c>
      <c r="D62" s="136" t="s">
        <v>17</v>
      </c>
      <c r="E62" s="136" t="s">
        <v>17</v>
      </c>
      <c r="F62" s="136" t="s">
        <v>17</v>
      </c>
      <c r="G62" s="135">
        <f t="shared" ref="G62:M62" si="30">SUM(G48:G61)</f>
        <v>37244.33</v>
      </c>
      <c r="H62" s="135">
        <f t="shared" si="30"/>
        <v>0</v>
      </c>
      <c r="I62" s="135">
        <f t="shared" si="30"/>
        <v>37244.33</v>
      </c>
      <c r="J62" s="135">
        <f t="shared" si="30"/>
        <v>0</v>
      </c>
      <c r="K62" s="135">
        <f t="shared" si="30"/>
        <v>37244.33</v>
      </c>
      <c r="L62" s="135">
        <f t="shared" si="30"/>
        <v>0</v>
      </c>
      <c r="M62" s="137">
        <f t="shared" si="30"/>
        <v>37244.33</v>
      </c>
    </row>
    <row r="63" spans="1:13" ht="16.5" thickBot="1">
      <c r="A63" s="183" t="s">
        <v>128</v>
      </c>
      <c r="B63" s="184">
        <v>300</v>
      </c>
      <c r="C63" s="140"/>
      <c r="D63" s="141"/>
      <c r="E63" s="142"/>
      <c r="F63" s="143"/>
      <c r="G63" s="144"/>
      <c r="H63" s="144"/>
      <c r="I63" s="130">
        <f t="shared" ref="I63" si="31">G63+H63+B63</f>
        <v>300</v>
      </c>
      <c r="J63" s="145">
        <v>0</v>
      </c>
      <c r="K63" s="144">
        <f t="shared" ref="K63:L63" si="32">G63</f>
        <v>0</v>
      </c>
      <c r="L63" s="144">
        <f t="shared" si="32"/>
        <v>0</v>
      </c>
      <c r="M63" s="130">
        <f t="shared" ref="M63" si="33">J63+K63+L63</f>
        <v>0</v>
      </c>
    </row>
    <row r="64" spans="1:13" ht="16.5" thickBot="1">
      <c r="A64" s="134" t="str">
        <f t="shared" ref="A64" si="34">A63</f>
        <v>ЦРД № 53</v>
      </c>
      <c r="B64" s="135">
        <f>SUM(B63:B63)</f>
        <v>300</v>
      </c>
      <c r="C64" s="136" t="s">
        <v>17</v>
      </c>
      <c r="D64" s="136" t="s">
        <v>17</v>
      </c>
      <c r="E64" s="136" t="s">
        <v>17</v>
      </c>
      <c r="F64" s="136" t="s">
        <v>17</v>
      </c>
      <c r="G64" s="135">
        <f t="shared" ref="G64:M64" si="35">SUM(G63:G63)</f>
        <v>0</v>
      </c>
      <c r="H64" s="135">
        <f t="shared" si="35"/>
        <v>0</v>
      </c>
      <c r="I64" s="135">
        <f t="shared" si="35"/>
        <v>300</v>
      </c>
      <c r="J64" s="135">
        <f t="shared" si="35"/>
        <v>0</v>
      </c>
      <c r="K64" s="135">
        <f t="shared" si="35"/>
        <v>0</v>
      </c>
      <c r="L64" s="135">
        <f t="shared" si="35"/>
        <v>0</v>
      </c>
      <c r="M64" s="137">
        <f t="shared" si="35"/>
        <v>0</v>
      </c>
    </row>
    <row r="65" spans="1:13" ht="15.75">
      <c r="A65" s="124" t="s">
        <v>129</v>
      </c>
      <c r="B65" s="185">
        <v>300</v>
      </c>
      <c r="C65" s="140"/>
      <c r="D65" s="141"/>
      <c r="E65" s="142"/>
      <c r="F65" s="143"/>
      <c r="G65" s="144"/>
      <c r="H65" s="144"/>
      <c r="I65" s="130">
        <f t="shared" ref="I65:I67" si="36">G65+H65+B65</f>
        <v>300</v>
      </c>
      <c r="J65" s="145">
        <v>0</v>
      </c>
      <c r="K65" s="144">
        <f t="shared" ref="K65:L67" si="37">G65</f>
        <v>0</v>
      </c>
      <c r="L65" s="144">
        <f t="shared" si="37"/>
        <v>0</v>
      </c>
      <c r="M65" s="130">
        <f t="shared" ref="M65:M67" si="38">J65+K65+L65</f>
        <v>0</v>
      </c>
    </row>
    <row r="66" spans="1:13" ht="15.75">
      <c r="A66" s="186"/>
      <c r="B66" s="139"/>
      <c r="C66" s="187"/>
      <c r="D66" s="175"/>
      <c r="E66" s="182"/>
      <c r="F66" s="179"/>
      <c r="G66" s="144"/>
      <c r="H66" s="144"/>
      <c r="I66" s="130">
        <f t="shared" si="36"/>
        <v>0</v>
      </c>
      <c r="J66" s="145"/>
      <c r="K66" s="144">
        <f t="shared" si="37"/>
        <v>0</v>
      </c>
      <c r="L66" s="144">
        <f t="shared" si="37"/>
        <v>0</v>
      </c>
      <c r="M66" s="130">
        <f t="shared" si="38"/>
        <v>0</v>
      </c>
    </row>
    <row r="67" spans="1:13" ht="16.5" thickBot="1">
      <c r="A67" s="188"/>
      <c r="B67" s="115"/>
      <c r="C67" s="189"/>
      <c r="D67" s="190"/>
      <c r="E67" s="182"/>
      <c r="F67" s="179"/>
      <c r="G67" s="144"/>
      <c r="H67" s="144"/>
      <c r="I67" s="130">
        <f t="shared" si="36"/>
        <v>0</v>
      </c>
      <c r="J67" s="145"/>
      <c r="K67" s="144">
        <f t="shared" si="37"/>
        <v>0</v>
      </c>
      <c r="L67" s="144">
        <f t="shared" si="37"/>
        <v>0</v>
      </c>
      <c r="M67" s="130">
        <f t="shared" si="38"/>
        <v>0</v>
      </c>
    </row>
    <row r="68" spans="1:13" ht="16.5" thickBot="1">
      <c r="A68" s="134" t="str">
        <f t="shared" ref="A68" si="39">A65</f>
        <v>ЦРД 69</v>
      </c>
      <c r="B68" s="135">
        <f t="shared" ref="B68" si="40">SUM(B65:B67)</f>
        <v>300</v>
      </c>
      <c r="C68" s="136" t="s">
        <v>17</v>
      </c>
      <c r="D68" s="136" t="s">
        <v>17</v>
      </c>
      <c r="E68" s="136" t="s">
        <v>17</v>
      </c>
      <c r="F68" s="136" t="s">
        <v>17</v>
      </c>
      <c r="G68" s="135">
        <f t="shared" ref="G68:M68" si="41">SUM(G65:G67)</f>
        <v>0</v>
      </c>
      <c r="H68" s="135">
        <f t="shared" si="41"/>
        <v>0</v>
      </c>
      <c r="I68" s="135">
        <f t="shared" si="41"/>
        <v>300</v>
      </c>
      <c r="J68" s="135">
        <f t="shared" si="41"/>
        <v>0</v>
      </c>
      <c r="K68" s="135">
        <f t="shared" si="41"/>
        <v>0</v>
      </c>
      <c r="L68" s="135">
        <f t="shared" si="41"/>
        <v>0</v>
      </c>
      <c r="M68" s="137">
        <f t="shared" si="41"/>
        <v>0</v>
      </c>
    </row>
    <row r="69" spans="1:13" ht="16.5" thickBot="1">
      <c r="A69" s="191" t="s">
        <v>130</v>
      </c>
      <c r="B69" s="192">
        <f>B64+++B62+B68+B47+B43+B41+B11</f>
        <v>15600</v>
      </c>
      <c r="C69" s="193" t="s">
        <v>17</v>
      </c>
      <c r="D69" s="193" t="s">
        <v>17</v>
      </c>
      <c r="E69" s="193" t="s">
        <v>17</v>
      </c>
      <c r="F69" s="193" t="s">
        <v>17</v>
      </c>
      <c r="G69" s="192">
        <f t="shared" ref="G69:M69" si="42">G64+++G62+G68+G47+G43+G41+G11</f>
        <v>62163.14</v>
      </c>
      <c r="H69" s="192">
        <f t="shared" si="42"/>
        <v>0</v>
      </c>
      <c r="I69" s="192">
        <f t="shared" si="42"/>
        <v>77763.14</v>
      </c>
      <c r="J69" s="192">
        <f t="shared" si="42"/>
        <v>0</v>
      </c>
      <c r="K69" s="192">
        <f t="shared" si="42"/>
        <v>62163.14</v>
      </c>
      <c r="L69" s="192">
        <f t="shared" si="42"/>
        <v>0</v>
      </c>
      <c r="M69" s="192">
        <f t="shared" si="42"/>
        <v>62163.14</v>
      </c>
    </row>
    <row r="70" spans="1:13" ht="15.75">
      <c r="A70" s="194"/>
      <c r="B70" s="195"/>
      <c r="C70" s="196"/>
      <c r="D70" s="196"/>
      <c r="E70" s="196"/>
      <c r="F70" s="196"/>
      <c r="G70" s="195"/>
      <c r="H70" s="195"/>
      <c r="I70" s="146"/>
      <c r="J70" s="197"/>
      <c r="K70" s="197"/>
      <c r="L70" s="197"/>
      <c r="M70" s="146"/>
    </row>
    <row r="71" spans="1:13" ht="15.75">
      <c r="A71" s="198" t="s">
        <v>131</v>
      </c>
      <c r="B71" s="199"/>
      <c r="C71" s="196"/>
      <c r="D71" s="196"/>
      <c r="E71" s="196"/>
      <c r="F71" s="196"/>
      <c r="G71" s="195"/>
      <c r="H71" s="195"/>
      <c r="I71" s="195"/>
      <c r="J71" s="195"/>
      <c r="K71" s="195"/>
      <c r="L71" s="195"/>
      <c r="M71" s="195"/>
    </row>
  </sheetData>
  <mergeCells count="5">
    <mergeCell ref="A1:M1"/>
    <mergeCell ref="A2:A4"/>
    <mergeCell ref="B2:I2"/>
    <mergeCell ref="J2:M2"/>
    <mergeCell ref="C3:G3"/>
  </mergeCells>
  <pageMargins left="0.7" right="0.7" top="0.75" bottom="0.75" header="0.3" footer="0.3"/>
  <pageSetup paperSize="9" scale="65" orientation="landscape" verticalDpi="0" r:id="rId1"/>
  <rowBreaks count="2" manualBreakCount="2">
    <brk id="27" max="16383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ЗНЗ 2 квартал 2022 р.</vt:lpstr>
      <vt:lpstr>ДНЗ 2 квартал 2022</vt:lpstr>
      <vt:lpstr>'ЗНЗ 2 квартал 2022 р.'!Заголовки_для_печати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006</cp:lastModifiedBy>
  <cp:lastPrinted>2022-07-13T06:28:19Z</cp:lastPrinted>
  <dcterms:created xsi:type="dcterms:W3CDTF">1996-10-08T23:32:33Z</dcterms:created>
  <dcterms:modified xsi:type="dcterms:W3CDTF">2022-07-13T06:33:58Z</dcterms:modified>
</cp:coreProperties>
</file>